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19\02.10.2019\"/>
    </mc:Choice>
  </mc:AlternateContent>
  <bookViews>
    <workbookView xWindow="-15" yWindow="45" windowWidth="12420" windowHeight="12480" tabRatio="852" firstSheet="1" activeTab="1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<sst xmlns="http://schemas.openxmlformats.org/spreadsheetml/2006/main" count="7441" uniqueCount="922">
  <si>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</si>
  <si>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</si>
  <si>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</si>
  <si>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</si>
  <si>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</si>
  <si>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</si>
  <si>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</si>
  <si>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</si>
  <si>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</si>
  <si>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</si>
  <si>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</si>
  <si>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</si>
  <si>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</si>
  <si>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</si>
  <si>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</si>
  <si>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</si>
  <si>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</si>
  <si>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</si>
  <si>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</si>
  <si>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</si>
  <si>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</si>
  <si>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</si>
  <si>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</si>
  <si>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</si>
  <si>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</si>
  <si>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</si>
  <si>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</si>
  <si>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</si>
  <si>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</si>
  <si>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</si>
  <si>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</si>
  <si>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</si>
  <si>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</si>
  <si>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</si>
  <si>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</si>
  <si>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</si>
  <si>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</si>
  <si>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</si>
  <si>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</si>
  <si>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</si>
  <si>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</si>
  <si>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</si>
  <si>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</si>
  <si>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</si>
  <si>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</si>
  <si>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</si>
  <si>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</si>
  <si>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</si>
  <si>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</si>
  <si>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</si>
  <si>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</si>
  <si>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</si>
  <si>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</si>
  <si>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</si>
  <si>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</si>
  <si>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</si>
  <si>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</si>
  <si>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</si>
  <si>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</si>
  <si>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</si>
  <si>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</si>
  <si>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</si>
  <si>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</si>
  <si>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</si>
  <si>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</si>
  <si>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</si>
  <si>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</si>
  <si>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</si>
  <si>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</si>
  <si>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</si>
  <si>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</si>
  <si>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</si>
  <si>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</si>
  <si>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</si>
  <si>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</si>
  <si>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</si>
  <si>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</si>
  <si>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</si>
  <si>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</si>
  <si>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</si>
  <si>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</si>
  <si>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</si>
  <si>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</si>
  <si>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</si>
  <si>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</si>
  <si>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</si>
  <si>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</si>
  <si>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</si>
  <si>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</si>
  <si>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</si>
  <si>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</si>
  <si>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</si>
  <si>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</si>
  <si>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</si>
  <si>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</si>
  <si>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</si>
  <si>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</si>
  <si>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</si>
  <si>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</si>
  <si>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</si>
  <si>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</si>
  <si>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</si>
  <si>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</si>
  <si>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</si>
  <si>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</si>
  <si>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</si>
  <si>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</si>
  <si>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</si>
  <si>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</si>
  <si>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</si>
  <si>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</si>
  <si>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</si>
  <si>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</si>
  <si>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</si>
  <si>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</si>
  <si>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</si>
  <si>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</si>
  <si>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</si>
  <si>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</si>
  <si>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</si>
  <si>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</si>
  <si>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</si>
  <si>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</si>
  <si>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</si>
  <si>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</si>
  <si>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</si>
  <si>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</si>
  <si>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</si>
  <si>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</si>
  <si>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</si>
  <si>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</si>
  <si>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</si>
  <si>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</si>
  <si>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</si>
  <si>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</si>
  <si>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</si>
  <si>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</si>
  <si>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</si>
  <si>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</si>
  <si>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</si>
  <si>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</si>
  <si>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</si>
  <si>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</si>
  <si>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</si>
  <si>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</si>
  <si>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</si>
  <si>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</si>
  <si>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</si>
  <si>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</si>
  <si>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</si>
  <si>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</si>
  <si>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</si>
  <si>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</si>
  <si>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</si>
  <si>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</si>
  <si>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</si>
  <si>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</si>
  <si>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</si>
  <si>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</si>
  <si>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</si>
  <si>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</si>
  <si>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</si>
  <si>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</si>
  <si>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</si>
  <si>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</si>
  <si>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</si>
  <si>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</si>
  <si>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</si>
  <si>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</si>
  <si>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</si>
  <si>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</si>
  <si>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</si>
  <si>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</si>
  <si>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</si>
  <si>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</si>
  <si>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</si>
  <si>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</si>
  <si>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</si>
  <si>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</si>
  <si>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</si>
  <si>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</si>
  <si>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</si>
  <si>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</si>
  <si>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</si>
  <si>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</si>
  <si>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</si>
  <si>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</si>
  <si>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</si>
  <si>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</si>
  <si>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</si>
  <si>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</si>
  <si>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</si>
  <si>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</si>
  <si>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</si>
  <si>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</si>
  <si>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</si>
  <si>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</si>
  <si>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</si>
  <si>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</si>
  <si>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</si>
  <si>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</si>
  <si>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</si>
  <si>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</si>
  <si>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</si>
  <si>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</si>
  <si>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</si>
  <si>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</si>
  <si>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</si>
  <si>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</si>
  <si>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</si>
  <si>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</si>
  <si>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</si>
  <si>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</si>
  <si>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</si>
  <si>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</si>
  <si>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</si>
  <si>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</si>
  <si>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</si>
  <si>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</si>
  <si>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</si>
  <si>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</si>
  <si>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</si>
  <si>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</si>
  <si>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</si>
  <si>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</si>
  <si>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</si>
  <si>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</si>
  <si>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</si>
  <si>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</si>
  <si>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</si>
  <si>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</si>
  <si>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</si>
  <si>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</si>
  <si>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</si>
  <si>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</si>
  <si>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</si>
  <si>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</si>
  <si>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</si>
  <si>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</si>
  <si>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</si>
  <si>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</si>
  <si>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</si>
  <si>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</si>
  <si>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</si>
  <si>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</si>
  <si>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</si>
  <si>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</si>
  <si>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</si>
  <si>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</si>
  <si>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</si>
  <si>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</si>
  <si>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</si>
  <si>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</si>
  <si>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</si>
  <si>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</si>
  <si>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</si>
  <si>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</si>
  <si>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</si>
  <si>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</si>
  <si>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</si>
  <si>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</si>
  <si>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</si>
  <si>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</si>
  <si>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</si>
  <si>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</si>
  <si>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</si>
  <si>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</si>
  <si>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</si>
  <si>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</si>
  <si>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</si>
  <si>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</si>
  <si>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</si>
  <si>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</si>
  <si>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</si>
  <si>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</si>
  <si>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</si>
  <si>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</si>
  <si>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</si>
  <si>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</si>
  <si>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</si>
  <si>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</si>
  <si>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</si>
  <si>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</si>
  <si>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</si>
  <si>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</si>
  <si>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</si>
  <si>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</si>
  <si>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</si>
  <si>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</si>
  <si>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</si>
  <si>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</si>
  <si>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</si>
  <si>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</si>
  <si>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</si>
  <si>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</si>
  <si>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</si>
  <si>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</si>
  <si>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</si>
  <si>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</si>
  <si>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</si>
  <si>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</si>
  <si>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</si>
  <si>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</si>
  <si>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</si>
  <si>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</si>
  <si>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</si>
  <si>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</si>
  <si>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</si>
  <si>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</si>
  <si>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</si>
  <si>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</si>
  <si>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</si>
  <si>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</si>
  <si>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</si>
  <si>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</si>
  <si>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</si>
  <si>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</si>
  <si>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</si>
  <si>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</si>
  <si>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</si>
  <si>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</si>
  <si>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</si>
  <si>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</si>
  <si>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</si>
  <si>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</si>
  <si>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</si>
  <si>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</si>
  <si>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</si>
  <si>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</si>
  <si>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</si>
  <si>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</si>
  <si>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</si>
  <si>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</si>
  <si>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</si>
  <si>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</si>
  <si>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</si>
  <si>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</si>
  <si>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</si>
  <si>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</si>
  <si>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</si>
  <si>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</si>
  <si>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</si>
  <si>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</si>
  <si>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</si>
  <si>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</si>
  <si>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</si>
  <si>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</si>
  <si>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</si>
  <si>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</si>
  <si>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</si>
  <si>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</si>
  <si>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</si>
  <si>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</si>
  <si>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</si>
  <si>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</si>
  <si>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</si>
  <si>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</si>
  <si>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</si>
  <si>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</si>
  <si>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</si>
  <si>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</si>
  <si>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</si>
  <si>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</si>
  <si>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</si>
  <si>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</si>
  <si>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</si>
  <si>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</si>
  <si>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</si>
  <si>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</si>
  <si>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</si>
  <si>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</si>
  <si>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</si>
  <si>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</si>
  <si>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</si>
  <si>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</si>
  <si>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</si>
  <si>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</si>
  <si>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</si>
  <si>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</si>
  <si>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</si>
  <si>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</si>
  <si>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</si>
  <si>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</si>
  <si>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</si>
  <si>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</si>
  <si>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</si>
  <si>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</si>
  <si>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</si>
  <si>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</si>
  <si>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</si>
  <si>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</si>
  <si>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</si>
  <si>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</si>
  <si>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</si>
  <si>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</si>
  <si>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</si>
  <si>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</si>
  <si>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</si>
  <si>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</si>
  <si>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</si>
  <si>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</si>
  <si>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</si>
  <si>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</si>
  <si>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</si>
  <si>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</si>
  <si>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</si>
  <si>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</si>
  <si>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</si>
  <si>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</si>
  <si>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</si>
  <si>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</si>
  <si>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</si>
  <si>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</si>
  <si>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</si>
  <si>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</si>
  <si>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</si>
  <si>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</si>
  <si>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</si>
  <si>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</si>
  <si>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</si>
  <si>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</si>
  <si>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</si>
  <si>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</si>
  <si>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</si>
  <si>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</si>
  <si>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</si>
  <si>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</si>
  <si>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</si>
  <si>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</si>
  <si>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</si>
  <si>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</si>
  <si>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</si>
  <si>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</si>
  <si>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</si>
  <si>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</si>
  <si>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</si>
  <si>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</si>
  <si>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</si>
  <si>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</si>
  <si>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</si>
  <si>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</si>
  <si>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</si>
  <si>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</si>
  <si>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</si>
  <si>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</si>
  <si>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</si>
  <si>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</si>
  <si>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</si>
  <si>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</si>
  <si>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</si>
  <si>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</si>
  <si>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</si>
  <si>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</si>
  <si>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</si>
  <si>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</si>
  <si>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</si>
  <si>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</si>
  <si>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</si>
  <si>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</si>
  <si>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</si>
  <si>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</si>
  <si>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</si>
  <si>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</si>
  <si>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</si>
  <si>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</si>
  <si>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</si>
  <si>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</si>
  <si>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</si>
  <si>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</si>
  <si>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</si>
  <si>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</si>
  <si>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</si>
  <si>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</si>
  <si>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</si>
  <si>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</si>
  <si>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</si>
  <si>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</si>
  <si>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</si>
  <si>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</si>
  <si>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</si>
  <si>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</si>
  <si>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</si>
  <si>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</si>
  <si>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</si>
  <si>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</si>
  <si>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</si>
  <si>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</si>
  <si>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</si>
  <si>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</si>
  <si>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</si>
  <si>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</si>
  <si>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</si>
  <si>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</si>
  <si>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</si>
  <si>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</si>
  <si>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</si>
  <si>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</si>
  <si>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</si>
  <si>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</si>
  <si>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</si>
  <si>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</si>
  <si>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</si>
  <si>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</si>
  <si>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</si>
  <si>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</si>
  <si>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</si>
  <si>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</si>
  <si>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</si>
  <si>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</si>
  <si>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</si>
  <si>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</si>
  <si>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</si>
  <si>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</si>
  <si>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</si>
  <si>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</si>
  <si>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</si>
  <si>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</si>
  <si>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</si>
  <si>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</si>
  <si>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</si>
  <si>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</si>
  <si>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</si>
  <si>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</si>
  <si>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</si>
  <si>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</si>
  <si>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</si>
  <si>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</si>
  <si>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</si>
  <si>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</si>
  <si>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</si>
  <si>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</si>
  <si>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</si>
  <si>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</si>
  <si>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</si>
  <si>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</si>
  <si>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</si>
  <si>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</si>
  <si>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</si>
  <si>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</si>
  <si>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</si>
  <si>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</si>
  <si>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</si>
  <si>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</si>
  <si>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</si>
  <si>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</si>
  <si>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</si>
  <si>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</si>
  <si>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</si>
  <si>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</si>
  <si>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</si>
  <si>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</si>
  <si>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</si>
  <si>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</si>
  <si>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</si>
  <si>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</si>
  <si>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</si>
  <si>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</si>
  <si>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</si>
  <si>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</si>
  <si>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</si>
  <si>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</si>
  <si>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</si>
  <si>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</si>
  <si>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</si>
  <si>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</si>
  <si>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</si>
  <si>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</si>
  <si>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</si>
  <si>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</si>
  <si>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</si>
  <si>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</si>
  <si>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</si>
  <si>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</si>
  <si>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</si>
  <si>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</si>
  <si>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</si>
  <si>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</si>
  <si>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</si>
  <si>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</si>
  <si>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</si>
  <si>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</si>
  <si>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</si>
  <si>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</si>
  <si>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</si>
  <si>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</si>
  <si>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</si>
  <si>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</si>
  <si>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</si>
  <si>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</si>
  <si>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</si>
  <si>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</si>
  <si>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</si>
  <si>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</si>
  <si>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</si>
  <si>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</si>
  <si>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</si>
  <si>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</si>
  <si>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</si>
  <si>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</si>
  <si>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</si>
  <si>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</si>
  <si>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</si>
  <si>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</si>
  <si>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</si>
  <si>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</si>
  <si>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</si>
  <si>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</si>
  <si>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</si>
  <si>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</si>
  <si>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</si>
  <si>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</si>
  <si>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</si>
  <si>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</si>
  <si>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</si>
  <si>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</si>
  <si>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</si>
  <si>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</si>
  <si>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</si>
  <si>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</si>
  <si>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</si>
  <si>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</si>
  <si>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</si>
  <si>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</si>
  <si>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</si>
  <si>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</si>
  <si>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</si>
  <si>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</si>
  <si>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</si>
  <si>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</si>
  <si>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</si>
  <si>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</si>
  <si>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</si>
  <si>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</si>
  <si>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</si>
  <si>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</si>
  <si>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</si>
  <si>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</si>
  <si>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</si>
  <si>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</si>
  <si>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</si>
  <si>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</si>
  <si>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</si>
  <si>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</si>
  <si>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</si>
  <si>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</si>
  <si>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</si>
  <si>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</si>
  <si>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</si>
  <si>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</si>
  <si>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</si>
  <si>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</si>
  <si>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</si>
  <si>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</si>
  <si>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</si>
  <si>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</si>
  <si>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</si>
  <si>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</si>
  <si>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</si>
  <si>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</si>
  <si>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</si>
  <si>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</si>
  <si>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</si>
  <si>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</si>
  <si>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</si>
  <si>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</si>
  <si>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</si>
  <si>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</si>
  <si>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</si>
  <si>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</si>
  <si>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</si>
  <si>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</si>
  <si>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</si>
  <si>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</si>
  <si>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</si>
  <si>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</si>
  <si>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</si>
  <si>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</si>
  <si>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</si>
  <si>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</si>
  <si>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</si>
  <si>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</si>
  <si>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</si>
  <si>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</si>
  <si>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</si>
  <si>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</si>
  <si>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</si>
  <si>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</si>
  <si>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</si>
  <si>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</si>
  <si>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</si>
  <si>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</si>
  <si>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</si>
  <si>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</si>
  <si>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</si>
  <si>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</si>
  <si>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</si>
  <si>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</si>
  <si>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</si>
  <si>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</si>
  <si>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</si>
  <si>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</si>
  <si>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</si>
  <si>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</si>
  <si>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</si>
  <si>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</si>
  <si>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</si>
  <si>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</si>
  <si>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</si>
  <si>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</si>
  <si>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</si>
  <si>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</si>
  <si>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</si>
  <si>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</si>
  <si>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</si>
  <si>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</si>
  <si>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</si>
  <si>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</si>
  <si>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</si>
  <si>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</si>
  <si>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</si>
  <si>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</si>
  <si>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</si>
  <si>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</si>
  <si>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</si>
  <si>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</si>
  <si>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</si>
  <si>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</si>
  <si>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</si>
  <si>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</si>
  <si>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</si>
  <si>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</si>
  <si>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</si>
  <si>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</si>
  <si>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</si>
  <si>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</si>
  <si>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</si>
  <si>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</si>
  <si>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</si>
  <si>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</si>
  <si>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</si>
  <si>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</si>
  <si>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</si>
  <si>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</si>
  <si>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</si>
  <si>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</si>
  <si>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</si>
  <si>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</si>
  <si>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</si>
  <si>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</si>
  <si>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</si>
  <si>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</si>
  <si>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</si>
  <si>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</si>
  <si>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</si>
  <si>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</si>
  <si>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</si>
  <si>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</si>
  <si>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</si>
  <si>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</si>
  <si>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</si>
  <si>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</si>
  <si>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</si>
  <si>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</si>
  <si>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</si>
  <si>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</si>
  <si>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</si>
  <si>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</si>
  <si>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</si>
  <si>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</si>
  <si>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</si>
  <si>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</si>
  <si>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</si>
  <si>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</si>
  <si>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</si>
  <si>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</si>
  <si>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</si>
  <si>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</si>
  <si>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</si>
  <si>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</si>
  <si>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</si>
  <si>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</si>
  <si>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</si>
  <si>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</si>
  <si>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</si>
  <si>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</si>
  <si>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</si>
  <si>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</si>
  <si>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</si>
  <si>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</si>
  <si>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</si>
  <si>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</si>
  <si>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</si>
  <si>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</si>
  <si>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</si>
  <si>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</si>
  <si>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</si>
  <si>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</si>
  <si>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</si>
  <si>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</si>
  <si>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</si>
  <si>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</si>
  <si>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</si>
  <si>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</si>
  <si>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</si>
  <si>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</si>
  <si>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</si>
  <si>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</si>
  <si>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</si>
  <si>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</si>
  <si>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</si>
  <si>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</si>
  <si>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</si>
  <si>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</si>
  <si>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</si>
  <si>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</si>
  <si>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</si>
  <si>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</si>
  <si>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</si>
  <si>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</si>
  <si>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</si>
  <si>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</si>
  <si>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</si>
  <si>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</si>
  <si>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</si>
  <si>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</si>
  <si>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</si>
  <si>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</si>
  <si>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</si>
  <si>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</si>
  <si>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</si>
  <si>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</si>
  <si>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</si>
  <si>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</si>
  <si>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</si>
  <si>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</si>
  <si>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</si>
  <si>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</si>
  <si>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</si>
  <si>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</si>
  <si>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</si>
  <si>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</si>
  <si>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</si>
  <si>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</si>
  <si>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</si>
  <si>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</si>
  <si>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</si>
  <si>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</si>
  <si>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</si>
  <si>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</si>
  <si>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</si>
  <si>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</si>
  <si>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</si>
  <si>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</si>
  <si>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</si>
  <si>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</si>
  <si>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</si>
  <si>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</si>
  <si>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</si>
  <si>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</si>
  <si>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</si>
  <si>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</si>
  <si>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</si>
  <si>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</si>
  <si>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</si>
  <si>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</si>
  <si>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</si>
  <si>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</si>
  <si>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</si>
  <si>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</si>
  <si>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</si>
  <si>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</si>
  <si>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</si>
  <si>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</si>
  <si>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</si>
  <si>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</si>
  <si>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</si>
  <si>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</si>
  <si>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</si>
  <si>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</si>
  <si>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</si>
  <si>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</si>
  <si>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</si>
  <si>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</si>
  <si>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</si>
  <si>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</si>
  <si>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</si>
  <si>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</si>
  <si>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</si>
  <si>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</si>
  <si>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</si>
  <si>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</si>
  <si>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</si>
  <si>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</si>
  <si>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</si>
  <si>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</si>
  <si>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</si>
  <si>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</si>
  <si>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</si>
  <si>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</si>
  <si>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</si>
  <si>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</si>
  <si>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</si>
  <si>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</si>
  <si>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</si>
  <si>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</si>
  <si>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</si>
  <si>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</si>
  <si>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</si>
  <si>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</si>
  <si>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</si>
  <si>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</si>
  <si>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</si>
  <si>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</si>
  <si>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Datum: 30/09/2019</t>
  </si>
  <si>
    <t>Date: 30/09/2019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</si>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</sst>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J16" sqref="J16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913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914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H10" sqref="H1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2015</v>
      </c>
      <c r="F5" s="347">
        <v>2016</v>
      </c>
      <c r="G5" s="347">
        <v>2017</v>
      </c>
      <c r="H5" s="347">
        <v>2018</v>
      </c>
      <c r="I5" s="16"/>
    </row>
    <row r="6" spans="1:16" ht="15.75">
      <c r="A6" s="277"/>
      <c r="B6" s="280"/>
      <c r="C6" s="281" t="str">
        <f>'Titulní stránka'!E14</f>
        <v>Datum: 30/09/2019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-28260</v>
      </c>
      <c r="F10" s="90">
        <v>34274</v>
      </c>
      <c r="G10" s="90">
        <v>78765</v>
      </c>
      <c r="H10" s="605">
        <v>58396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-56165</v>
      </c>
      <c r="F11" s="91">
        <v>-20271</v>
      </c>
      <c r="G11" s="91">
        <v>28673</v>
      </c>
      <c r="H11" s="91">
        <v>18765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25992</v>
      </c>
      <c r="F13" s="92">
        <v>49659</v>
      </c>
      <c r="G13" s="92">
        <v>41910</v>
      </c>
      <c r="H13" s="92">
        <v>22985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1913</v>
      </c>
      <c r="F14" s="92">
        <v>4886</v>
      </c>
      <c r="G14" s="92">
        <v>8182</v>
      </c>
      <c r="H14" s="92">
        <v>16646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1836255</v>
      </c>
      <c r="F18" s="104">
        <f t="shared" ref="F18:H18" si="0">SUM(F20,F21,F24)</f>
        <v>1754883</v>
      </c>
      <c r="G18" s="104">
        <f t="shared" si="0"/>
        <v>1749532</v>
      </c>
      <c r="H18" s="605">
        <f t="shared" si="0"/>
        <v>1734720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5364</v>
      </c>
      <c r="F20" s="107">
        <v>8502</v>
      </c>
      <c r="G20" s="107">
        <v>5911</v>
      </c>
      <c r="H20" s="107">
        <v>8675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1648330</v>
      </c>
      <c r="F21" s="108">
        <f t="shared" ref="F21:H21" si="1">SUM(F22:F23)</f>
        <v>1593074</v>
      </c>
      <c r="G21" s="108">
        <f t="shared" si="1"/>
        <v>1602348</v>
      </c>
      <c r="H21" s="108">
        <f t="shared" si="1"/>
        <v>1553697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84276</v>
      </c>
      <c r="F22" s="109">
        <v>4763</v>
      </c>
      <c r="G22" s="109">
        <v>44153</v>
      </c>
      <c r="H22" s="109">
        <v>3948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1564054</v>
      </c>
      <c r="F23" s="108">
        <v>1588311</v>
      </c>
      <c r="G23" s="108">
        <v>1558195</v>
      </c>
      <c r="H23" s="108">
        <v>1549749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182561</v>
      </c>
      <c r="F24" s="108">
        <f t="shared" ref="F24:H24" si="2">SUM(F25:F26)</f>
        <v>153307</v>
      </c>
      <c r="G24" s="108">
        <f t="shared" si="2"/>
        <v>141273</v>
      </c>
      <c r="H24" s="108">
        <f t="shared" si="2"/>
        <v>172348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9290</v>
      </c>
      <c r="F25" s="108">
        <v>2907</v>
      </c>
      <c r="G25" s="108">
        <v>3045</v>
      </c>
      <c r="H25" s="108">
        <v>45805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173271</v>
      </c>
      <c r="F26" s="107">
        <v>150400</v>
      </c>
      <c r="G26" s="107">
        <v>138228</v>
      </c>
      <c r="H26" s="107">
        <v>126543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236312</v>
      </c>
      <c r="F31" s="108">
        <v>155201</v>
      </c>
      <c r="G31" s="108">
        <v>171113</v>
      </c>
      <c r="H31" s="108">
        <v>224243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49002</v>
      </c>
      <c r="F32" s="108">
        <v>43793</v>
      </c>
      <c r="G32" s="108">
        <v>37799</v>
      </c>
      <c r="H32" s="108">
        <v>39989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4595783</v>
      </c>
      <c r="F35" s="104">
        <v>4767990</v>
      </c>
      <c r="G35" s="104">
        <v>5047267</v>
      </c>
      <c r="H35" s="605">
        <v>5328738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F11" sqref="F11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2015</v>
      </c>
      <c r="F5" s="347">
        <v>2016</v>
      </c>
      <c r="G5" s="347">
        <v>2017</v>
      </c>
      <c r="H5" s="347">
        <v>2018</v>
      </c>
      <c r="I5" s="988"/>
    </row>
    <row r="6" spans="1:16" ht="15.75">
      <c r="A6" s="707"/>
      <c r="B6" s="657"/>
      <c r="C6" s="713" t="str">
        <f>'Cover page'!E14</f>
        <v>Date: 30/09/2019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-28260</v>
      </c>
      <c r="F10" s="1043">
        <v>34274</v>
      </c>
      <c r="G10" s="1043">
        <v>78765</v>
      </c>
      <c r="H10" s="1043">
        <v>58396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-56165</v>
      </c>
      <c r="F11" s="1040">
        <v>-20271</v>
      </c>
      <c r="G11" s="1040">
        <v>28673</v>
      </c>
      <c r="H11" s="1040">
        <v>18765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25992</v>
      </c>
      <c r="F13" s="1038">
        <v>49659</v>
      </c>
      <c r="G13" s="1038">
        <v>41910</v>
      </c>
      <c r="H13" s="1038">
        <v>22985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1913</v>
      </c>
      <c r="F14" s="1038">
        <v>4886</v>
      </c>
      <c r="G14" s="1038">
        <v>8182</v>
      </c>
      <c r="H14" s="1038">
        <v>16646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1836255</v>
      </c>
      <c r="F18" s="992">
        <f>SUM(F20,F21,F24)</f>
        <v>1754883</v>
      </c>
      <c r="G18" s="992">
        <f>SUM(G20,G21,G24)</f>
        <v>1749532</v>
      </c>
      <c r="H18" s="992">
        <f>SUM(H20,H21,H24)</f>
        <v>1734720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5364</v>
      </c>
      <c r="F20" s="1019">
        <v>8502</v>
      </c>
      <c r="G20" s="1019">
        <v>5911</v>
      </c>
      <c r="H20" s="1019">
        <v>8675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1648330</v>
      </c>
      <c r="F21" s="1004">
        <f>SUM(F22:F23)</f>
        <v>1593074</v>
      </c>
      <c r="G21" s="1004">
        <f>SUM(G22:G23)</f>
        <v>1602348</v>
      </c>
      <c r="H21" s="1004">
        <f>SUM(H22:H23)</f>
        <v>1553697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84276</v>
      </c>
      <c r="F22" s="1025">
        <v>4763</v>
      </c>
      <c r="G22" s="1025">
        <v>44153</v>
      </c>
      <c r="H22" s="1025">
        <v>3948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1564054</v>
      </c>
      <c r="F23" s="1004">
        <v>1588311</v>
      </c>
      <c r="G23" s="1004">
        <v>1558195</v>
      </c>
      <c r="H23" s="1004">
        <v>1549749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182561</v>
      </c>
      <c r="F24" s="1004">
        <f>SUM(F25:F26)</f>
        <v>153307</v>
      </c>
      <c r="G24" s="1004">
        <f>SUM(G25:G26)</f>
        <v>141273</v>
      </c>
      <c r="H24" s="1004">
        <f>SUM(H25:H26)</f>
        <v>172348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9290</v>
      </c>
      <c r="F25" s="1004">
        <v>2907</v>
      </c>
      <c r="G25" s="1004">
        <v>3045</v>
      </c>
      <c r="H25" s="1004">
        <v>45805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173271</v>
      </c>
      <c r="F26" s="1019">
        <v>150400</v>
      </c>
      <c r="G26" s="1019">
        <v>138228</v>
      </c>
      <c r="H26" s="1019">
        <v>126543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236312</v>
      </c>
      <c r="F31" s="1004">
        <v>155201</v>
      </c>
      <c r="G31" s="1004">
        <v>171113</v>
      </c>
      <c r="H31" s="1004">
        <v>224243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49002</v>
      </c>
      <c r="F32" s="1004">
        <v>43793</v>
      </c>
      <c r="G32" s="1004">
        <v>37799</v>
      </c>
      <c r="H32" s="1004">
        <v>39989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4595783</v>
      </c>
      <c r="F35" s="992">
        <v>4767990</v>
      </c>
      <c r="G35" s="992">
        <v>5047267</v>
      </c>
      <c r="H35" s="992">
        <v>5328738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23" activePane="bottomRight" state="frozen"/>
      <selection activeCell="B1" sqref="B1"/>
      <selection pane="topRight" activeCell="D1" sqref="D1"/>
      <selection pane="bottomLeft" activeCell="B8" sqref="B8"/>
      <selection pane="bottomRight" activeCell="D52" sqref="D52:G52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30/09/2019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-67126</v>
      </c>
      <c r="E8" s="94">
        <v>54210</v>
      </c>
      <c r="F8" s="94">
        <v>-5739</v>
      </c>
      <c r="G8" s="595">
        <v>-239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3322</v>
      </c>
      <c r="E11" s="141">
        <v>1960</v>
      </c>
      <c r="F11" s="141">
        <v>1415</v>
      </c>
      <c r="G11" s="141">
        <v>-442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1078</v>
      </c>
      <c r="E12" s="141">
        <v>454</v>
      </c>
      <c r="F12" s="141">
        <v>695</v>
      </c>
      <c r="G12" s="141">
        <v>779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-1982</v>
      </c>
      <c r="E13" s="141">
        <v>-2028</v>
      </c>
      <c r="F13" s="141">
        <v>-1466</v>
      </c>
      <c r="G13" s="141">
        <v>-1567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48</v>
      </c>
      <c r="E14" s="141">
        <v>50</v>
      </c>
      <c r="F14" s="141">
        <v>0</v>
      </c>
      <c r="G14" s="141">
        <v>255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-71</v>
      </c>
      <c r="E15" s="141">
        <v>-70</v>
      </c>
      <c r="F15" s="141">
        <v>-423</v>
      </c>
      <c r="G15" s="141">
        <v>-143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4249</v>
      </c>
      <c r="E16" s="259">
        <v>3554</v>
      </c>
      <c r="F16" s="259">
        <v>2609</v>
      </c>
      <c r="G16" s="259">
        <v>234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2010</v>
      </c>
      <c r="E17" s="259">
        <v>2195</v>
      </c>
      <c r="F17" s="259">
        <v>1271</v>
      </c>
      <c r="G17" s="259">
        <v>-933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2027</v>
      </c>
      <c r="E18" s="259">
        <v>1791</v>
      </c>
      <c r="F18" s="259">
        <v>1473</v>
      </c>
      <c r="G18" s="259">
        <v>1371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-2238</v>
      </c>
      <c r="E22" s="259">
        <v>910</v>
      </c>
      <c r="F22" s="259">
        <v>1747</v>
      </c>
      <c r="G22" s="259">
        <v>6845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215</v>
      </c>
      <c r="E23" s="585">
        <v>216</v>
      </c>
      <c r="F23" s="585">
        <v>183</v>
      </c>
      <c r="G23" s="585">
        <v>-1065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-3949</v>
      </c>
      <c r="E24" s="585">
        <v>-3299</v>
      </c>
      <c r="F24" s="585">
        <v>-2298</v>
      </c>
      <c r="G24" s="585">
        <v>-1791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1868</v>
      </c>
      <c r="E25" s="585">
        <v>833</v>
      </c>
      <c r="F25" s="585">
        <v>1186</v>
      </c>
      <c r="G25" s="585">
        <v>1187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-236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34</v>
      </c>
      <c r="E27" s="585">
        <v>39</v>
      </c>
      <c r="F27" s="585">
        <v>37</v>
      </c>
      <c r="G27" s="585">
        <v>4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-450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-406</v>
      </c>
      <c r="E29" s="585">
        <v>3807</v>
      </c>
      <c r="F29" s="585">
        <v>2639</v>
      </c>
      <c r="G29" s="585">
        <v>8510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-2185</v>
      </c>
      <c r="E31" s="141">
        <v>-2487</v>
      </c>
      <c r="F31" s="598">
        <v>2848</v>
      </c>
      <c r="G31" s="597">
        <v>5880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14421</v>
      </c>
      <c r="E33" s="259">
        <v>-83703</v>
      </c>
      <c r="F33" s="259">
        <v>14470</v>
      </c>
      <c r="G33" s="259">
        <v>-5516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2694</v>
      </c>
      <c r="E36" s="259">
        <v>-1629</v>
      </c>
      <c r="F36" s="259">
        <v>973</v>
      </c>
      <c r="G36" s="259">
        <v>2014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0</v>
      </c>
      <c r="E40" s="259">
        <v>152</v>
      </c>
      <c r="F40" s="259">
        <v>0</v>
      </c>
      <c r="G40" s="259">
        <v>-145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8641</v>
      </c>
      <c r="E41" s="259">
        <v>11847</v>
      </c>
      <c r="F41" s="259">
        <v>13628</v>
      </c>
      <c r="G41" s="259">
        <v>11815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-13694</v>
      </c>
      <c r="E45" s="259">
        <v>-1531</v>
      </c>
      <c r="F45" s="259">
        <v>-669</v>
      </c>
      <c r="G45" s="259">
        <v>-1447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-8087</v>
      </c>
      <c r="E46" s="585">
        <v>-65</v>
      </c>
      <c r="F46" s="585">
        <v>780</v>
      </c>
      <c r="G46" s="585">
        <v>720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-2870</v>
      </c>
      <c r="E47" s="585">
        <v>-1377</v>
      </c>
      <c r="F47" s="585">
        <v>-1329</v>
      </c>
      <c r="G47" s="585">
        <v>-1575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-2861</v>
      </c>
      <c r="E48" s="585">
        <v>-171</v>
      </c>
      <c r="F48" s="585">
        <v>0</v>
      </c>
      <c r="G48" s="585">
        <v>-237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124</v>
      </c>
      <c r="E49" s="585">
        <v>82</v>
      </c>
      <c r="F49" s="585">
        <v>-120</v>
      </c>
      <c r="G49" s="585">
        <v>-355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0</v>
      </c>
      <c r="E52" s="95">
        <v>0</v>
      </c>
      <c r="F52" s="95">
        <v>0</v>
      </c>
      <c r="G52" s="599">
        <v>0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56165</v>
      </c>
      <c r="E62" s="369">
        <f>IF(E52="M",0,E52)-IF(E8="M",0,E8)-IF(E11="M",0,E11)-IF(E22="M",0,E22)-IF(E31="M",0,E31)-IF(E33="M",0,E33)-IF(E36="M",0,E36)-IF(E40="M",0,E40)-IF(E41="M",0,E41)-IF(E45="M",0,E45)</f>
        <v>20271</v>
      </c>
      <c r="F62" s="369">
        <f>IF(F52="M",0,F52)-IF(F8="M",0,F8)-IF(F11="M",0,F11)-IF(F22="M",0,F22)-IF(F31="M",0,F31)-IF(F33="M",0,F33)-IF(F36="M",0,F36)-IF(F40="M",0,F40)-IF(F41="M",0,F41)-IF(F45="M",0,F45)</f>
        <v>-28673</v>
      </c>
      <c r="G62" s="369">
        <f>IF(G52="M",0,G52)-IF(G8="M",0,G8)-IF(G11="M",0,G11)-IF(G22="M",0,G22)-IF(G31="M",0,G31)-IF(G33="M",0,G33)-IF(G36="M",0,G36)-IF(G40="M",0,G40)-IF(G41="M",0,G41)-IF(G45="M",0,G45)</f>
        <v>-18765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-56165</v>
      </c>
      <c r="E66" s="244">
        <f>IF('Tabulka 1'!F11="M",0,'Tabulka 1'!F11)-IF('Tabulka 2A'!E52="M",0,'Tabulka 2A'!E52)</f>
        <v>-20271</v>
      </c>
      <c r="F66" s="244">
        <f>IF('Tabulka 1'!G11="M",0,'Tabulka 1'!G11)-IF('Tabulka 2A'!F52="M",0,'Tabulka 2A'!F52)</f>
        <v>28673</v>
      </c>
      <c r="G66" s="244">
        <f>IF('Tabulka 1'!H11="M",0,'Tabulka 1'!H11)-IF('Tabulka 2A'!G52="M",0,'Tabulka 2A'!G52)</f>
        <v>18765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17" activePane="bottomRight" state="frozen"/>
      <selection activeCell="B1" sqref="B1"/>
      <selection pane="topRight" activeCell="D1" sqref="D1"/>
      <selection pane="bottomLeft" activeCell="B8" sqref="B8"/>
      <selection pane="bottomRight" activeCell="D52" sqref="D52:G52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30/09/2019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-67126</v>
      </c>
      <c r="E8" s="883">
        <v>54210</v>
      </c>
      <c r="F8" s="883">
        <v>-5739</v>
      </c>
      <c r="G8" s="884">
        <v>-239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3322</v>
      </c>
      <c r="E11" s="894">
        <v>1960</v>
      </c>
      <c r="F11" s="894">
        <v>1415</v>
      </c>
      <c r="G11" s="894">
        <v>-442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1078</v>
      </c>
      <c r="E12" s="894">
        <v>454</v>
      </c>
      <c r="F12" s="894">
        <v>695</v>
      </c>
      <c r="G12" s="894">
        <v>779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-1982</v>
      </c>
      <c r="E13" s="894">
        <v>-2028</v>
      </c>
      <c r="F13" s="894">
        <v>-1466</v>
      </c>
      <c r="G13" s="894">
        <v>-1567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48</v>
      </c>
      <c r="E14" s="894">
        <v>50</v>
      </c>
      <c r="F14" s="894">
        <v>0</v>
      </c>
      <c r="G14" s="894">
        <v>255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-71</v>
      </c>
      <c r="E15" s="894">
        <v>-70</v>
      </c>
      <c r="F15" s="894">
        <v>-423</v>
      </c>
      <c r="G15" s="894">
        <v>-143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4249</v>
      </c>
      <c r="E16" s="894">
        <v>3554</v>
      </c>
      <c r="F16" s="894">
        <v>2609</v>
      </c>
      <c r="G16" s="894">
        <v>234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2010</v>
      </c>
      <c r="E17" s="894">
        <v>2195</v>
      </c>
      <c r="F17" s="894">
        <v>1271</v>
      </c>
      <c r="G17" s="894">
        <v>-933</v>
      </c>
      <c r="H17" s="1119" t="s">
        <v>915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2027</v>
      </c>
      <c r="E18" s="894">
        <v>1791</v>
      </c>
      <c r="F18" s="894">
        <v>1473</v>
      </c>
      <c r="G18" s="894">
        <v>1371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-2238</v>
      </c>
      <c r="E22" s="894">
        <v>910</v>
      </c>
      <c r="F22" s="894">
        <v>1747</v>
      </c>
      <c r="G22" s="894">
        <v>6845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215</v>
      </c>
      <c r="E23" s="955">
        <v>216</v>
      </c>
      <c r="F23" s="955">
        <v>183</v>
      </c>
      <c r="G23" s="955">
        <v>-1065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-3949</v>
      </c>
      <c r="E24" s="955">
        <v>-3299</v>
      </c>
      <c r="F24" s="955">
        <v>-2298</v>
      </c>
      <c r="G24" s="955">
        <v>-1791</v>
      </c>
      <c r="H24" s="1124" t="s">
        <v>916</v>
      </c>
      <c r="I24" s="706"/>
      <c r="M24" s="680"/>
    </row>
    <row r="25" spans="1:13" ht="15.75">
      <c r="A25" s="831"/>
      <c r="B25" s="722"/>
      <c r="C25" s="954" t="s">
        <v>836</v>
      </c>
      <c r="D25" s="955">
        <v>1868</v>
      </c>
      <c r="E25" s="955">
        <v>833</v>
      </c>
      <c r="F25" s="955">
        <v>1186</v>
      </c>
      <c r="G25" s="955">
        <v>1187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0</v>
      </c>
      <c r="E26" s="955">
        <v>-236</v>
      </c>
      <c r="F26" s="955">
        <v>0</v>
      </c>
      <c r="G26" s="955">
        <v>0</v>
      </c>
      <c r="H26" s="1124" t="s">
        <v>917</v>
      </c>
      <c r="I26" s="706"/>
      <c r="M26" s="680"/>
    </row>
    <row r="27" spans="1:13" ht="15.75">
      <c r="A27" s="831"/>
      <c r="B27" s="722"/>
      <c r="C27" s="954" t="s">
        <v>859</v>
      </c>
      <c r="D27" s="955">
        <v>34</v>
      </c>
      <c r="E27" s="955">
        <v>39</v>
      </c>
      <c r="F27" s="955">
        <v>37</v>
      </c>
      <c r="G27" s="955">
        <v>4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920</v>
      </c>
      <c r="D28" s="955">
        <v>0</v>
      </c>
      <c r="E28" s="955">
        <v>-450</v>
      </c>
      <c r="F28" s="955">
        <v>0</v>
      </c>
      <c r="G28" s="955">
        <v>0</v>
      </c>
      <c r="H28" s="1124" t="s">
        <v>918</v>
      </c>
      <c r="I28" s="706"/>
      <c r="M28" s="680"/>
    </row>
    <row r="29" spans="1:13" ht="15.75">
      <c r="A29" s="831"/>
      <c r="B29" s="722"/>
      <c r="C29" s="954" t="s">
        <v>921</v>
      </c>
      <c r="D29" s="955">
        <v>-406</v>
      </c>
      <c r="E29" s="955">
        <v>3807</v>
      </c>
      <c r="F29" s="955">
        <v>2639</v>
      </c>
      <c r="G29" s="955">
        <v>8510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-2185</v>
      </c>
      <c r="E31" s="894">
        <v>-2487</v>
      </c>
      <c r="F31" s="894">
        <v>2848</v>
      </c>
      <c r="G31" s="894">
        <v>5880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14421</v>
      </c>
      <c r="E33" s="894">
        <v>-83703</v>
      </c>
      <c r="F33" s="894">
        <v>14470</v>
      </c>
      <c r="G33" s="894">
        <v>-5516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2694</v>
      </c>
      <c r="E36" s="894">
        <v>-1629</v>
      </c>
      <c r="F36" s="894">
        <v>973</v>
      </c>
      <c r="G36" s="894">
        <v>2014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0</v>
      </c>
      <c r="E40" s="894">
        <v>152</v>
      </c>
      <c r="F40" s="894">
        <v>0</v>
      </c>
      <c r="G40" s="894">
        <v>-145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8641</v>
      </c>
      <c r="E41" s="894">
        <v>11847</v>
      </c>
      <c r="F41" s="894">
        <v>13628</v>
      </c>
      <c r="G41" s="894">
        <v>11815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-13694</v>
      </c>
      <c r="E45" s="894">
        <v>-1531</v>
      </c>
      <c r="F45" s="894">
        <v>-669</v>
      </c>
      <c r="G45" s="894">
        <v>-1447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-8087</v>
      </c>
      <c r="E46" s="955">
        <v>-65</v>
      </c>
      <c r="F46" s="955">
        <v>780</v>
      </c>
      <c r="G46" s="955">
        <v>720</v>
      </c>
      <c r="H46" s="1124" t="s">
        <v>919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-2870</v>
      </c>
      <c r="E47" s="955">
        <v>-1377</v>
      </c>
      <c r="F47" s="955">
        <v>-1329</v>
      </c>
      <c r="G47" s="955">
        <v>-1575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-2861</v>
      </c>
      <c r="E48" s="955">
        <v>-171</v>
      </c>
      <c r="F48" s="955">
        <v>0</v>
      </c>
      <c r="G48" s="955">
        <v>-237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124</v>
      </c>
      <c r="E49" s="955">
        <v>82</v>
      </c>
      <c r="F49" s="955">
        <v>-120</v>
      </c>
      <c r="G49" s="955">
        <v>-355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0</v>
      </c>
      <c r="E52" s="724">
        <v>0</v>
      </c>
      <c r="F52" s="724">
        <v>0</v>
      </c>
      <c r="G52" s="914">
        <v>0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56165</v>
      </c>
      <c r="E62" s="822">
        <f>IF(E52="M",0,E52)-IF(E8="M",0,E8)-IF(E11="M",0,E11)-IF(E22="M",0,E22)-IF(E31="M",0,E31)-IF(E33="M",0,E33)-IF(E36="M",0,E36)-IF(E40="M",0,E40)-IF(E41="M",0,E41)-IF(E45="M",0,E45)</f>
        <v>20271</v>
      </c>
      <c r="F62" s="822">
        <f>IF(F52="M",0,F52)-IF(F8="M",0,F8)-IF(F11="M",0,F11)-IF(F22="M",0,F22)-IF(F31="M",0,F31)-IF(F33="M",0,F33)-IF(F36="M",0,F36)-IF(F40="M",0,F40)-IF(F41="M",0,F41)-IF(F45="M",0,F45)</f>
        <v>-28673</v>
      </c>
      <c r="G62" s="822">
        <f>IF(G52="M",0,G52)-IF(G8="M",0,G8)-IF(G11="M",0,G11)-IF(G22="M",0,G22)-IF(G31="M",0,G31)-IF(G33="M",0,G33)-IF(G36="M",0,G36)-IF(G40="M",0,G40)-IF(G41="M",0,G41)-IF(G45="M",0,G45)</f>
        <v>-18765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-56165</v>
      </c>
      <c r="E66" s="828">
        <f>IF('Table 1'!F11="M",0,'Table 1'!F11)-IF('Table 2A'!E52="M",0,'Table 2A'!E52)</f>
        <v>-20271</v>
      </c>
      <c r="F66" s="828">
        <f>IF('Table 1'!G11="M",0,'Table 1'!G11)-IF('Table 2A'!F52="M",0,'Table 2A'!F52)</f>
        <v>28673</v>
      </c>
      <c r="G66" s="828">
        <f>IF('Table 1'!H11="M",0,'Table 1'!H11)-IF('Table 2A'!G52="M",0,'Table 2A'!G52)</f>
        <v>18765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0" sqref="H20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30/09/2019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20733</v>
      </c>
      <c r="E8" s="94">
        <v>53055</v>
      </c>
      <c r="F8" s="94">
        <v>30950</v>
      </c>
      <c r="G8" s="595">
        <v>8792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642</v>
      </c>
      <c r="E11" s="141">
        <v>5</v>
      </c>
      <c r="F11" s="141">
        <v>1385</v>
      </c>
      <c r="G11" s="141">
        <v>4425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-385</v>
      </c>
      <c r="E12" s="141">
        <v>-620</v>
      </c>
      <c r="F12" s="141">
        <v>815</v>
      </c>
      <c r="G12" s="141">
        <v>4039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842</v>
      </c>
      <c r="E13" s="141">
        <v>458</v>
      </c>
      <c r="F13" s="141">
        <v>401</v>
      </c>
      <c r="G13" s="141">
        <v>328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185</v>
      </c>
      <c r="E14" s="141">
        <v>167</v>
      </c>
      <c r="F14" s="141">
        <v>169</v>
      </c>
      <c r="G14" s="141">
        <v>58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170</v>
      </c>
      <c r="E16" s="141">
        <v>156</v>
      </c>
      <c r="F16" s="141">
        <v>160</v>
      </c>
      <c r="G16" s="141">
        <v>39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5244</v>
      </c>
      <c r="E20" s="152">
        <v>239</v>
      </c>
      <c r="F20" s="152">
        <v>1605</v>
      </c>
      <c r="G20" s="152">
        <v>2202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45</v>
      </c>
      <c r="E24" s="152">
        <v>180</v>
      </c>
      <c r="F24" s="152">
        <v>31</v>
      </c>
      <c r="G24" s="152">
        <v>155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3944</v>
      </c>
      <c r="E26" s="152">
        <v>2647</v>
      </c>
      <c r="F26" s="152">
        <v>922</v>
      </c>
      <c r="G26" s="152">
        <v>4456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1132</v>
      </c>
      <c r="E29" s="152">
        <v>-11196</v>
      </c>
      <c r="F29" s="152">
        <v>-949</v>
      </c>
      <c r="G29" s="152">
        <v>3516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2519</v>
      </c>
      <c r="E34" s="152">
        <v>11335</v>
      </c>
      <c r="F34" s="152">
        <v>15583</v>
      </c>
      <c r="G34" s="152">
        <v>7751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-8267</v>
      </c>
      <c r="E38" s="152">
        <v>-6606</v>
      </c>
      <c r="F38" s="152">
        <v>-7617</v>
      </c>
      <c r="G38" s="152">
        <v>-8312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-7897</v>
      </c>
      <c r="E39" s="586">
        <v>-6533</v>
      </c>
      <c r="F39" s="586">
        <v>-7495</v>
      </c>
      <c r="G39" s="586">
        <v>-8220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95</v>
      </c>
      <c r="E40" s="586">
        <v>146</v>
      </c>
      <c r="F40" s="586">
        <v>92</v>
      </c>
      <c r="G40" s="586">
        <v>49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-465</v>
      </c>
      <c r="E41" s="586">
        <v>-219</v>
      </c>
      <c r="F41" s="586">
        <v>-214</v>
      </c>
      <c r="G41" s="586">
        <v>-141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25992</v>
      </c>
      <c r="E43" s="95">
        <v>49659</v>
      </c>
      <c r="F43" s="95">
        <v>41910</v>
      </c>
      <c r="G43" s="599">
        <v>22985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23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30/09/2019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20733</v>
      </c>
      <c r="E8" s="883">
        <v>53055</v>
      </c>
      <c r="F8" s="883">
        <v>30950</v>
      </c>
      <c r="G8" s="884">
        <v>8792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642</v>
      </c>
      <c r="E11" s="894">
        <v>5</v>
      </c>
      <c r="F11" s="894">
        <v>1385</v>
      </c>
      <c r="G11" s="894">
        <v>4425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-385</v>
      </c>
      <c r="E12" s="894">
        <v>-620</v>
      </c>
      <c r="F12" s="894">
        <v>815</v>
      </c>
      <c r="G12" s="894">
        <v>4039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842</v>
      </c>
      <c r="E13" s="894">
        <v>458</v>
      </c>
      <c r="F13" s="894">
        <v>401</v>
      </c>
      <c r="G13" s="894">
        <v>328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185</v>
      </c>
      <c r="E14" s="894">
        <v>167</v>
      </c>
      <c r="F14" s="894">
        <v>169</v>
      </c>
      <c r="G14" s="894">
        <v>58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170</v>
      </c>
      <c r="E16" s="894">
        <v>156</v>
      </c>
      <c r="F16" s="894">
        <v>160</v>
      </c>
      <c r="G16" s="894">
        <v>39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5244</v>
      </c>
      <c r="E20" s="907">
        <v>239</v>
      </c>
      <c r="F20" s="907">
        <v>1605</v>
      </c>
      <c r="G20" s="907">
        <v>2202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45</v>
      </c>
      <c r="E24" s="907">
        <v>180</v>
      </c>
      <c r="F24" s="907">
        <v>31</v>
      </c>
      <c r="G24" s="907">
        <v>155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3944</v>
      </c>
      <c r="E26" s="907">
        <v>2647</v>
      </c>
      <c r="F26" s="907">
        <v>922</v>
      </c>
      <c r="G26" s="907">
        <v>4456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1132</v>
      </c>
      <c r="E29" s="907">
        <v>-11196</v>
      </c>
      <c r="F29" s="907">
        <v>-949</v>
      </c>
      <c r="G29" s="907">
        <v>3516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2519</v>
      </c>
      <c r="E34" s="907">
        <v>11335</v>
      </c>
      <c r="F34" s="907">
        <v>15583</v>
      </c>
      <c r="G34" s="907">
        <v>7751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-8267</v>
      </c>
      <c r="E38" s="907">
        <v>-6606</v>
      </c>
      <c r="F38" s="907">
        <v>-7617</v>
      </c>
      <c r="G38" s="907">
        <v>-8312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-7897</v>
      </c>
      <c r="E39" s="902">
        <v>-6533</v>
      </c>
      <c r="F39" s="902">
        <v>-7495</v>
      </c>
      <c r="G39" s="902">
        <v>-8220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95</v>
      </c>
      <c r="E40" s="902">
        <v>146</v>
      </c>
      <c r="F40" s="902">
        <v>92</v>
      </c>
      <c r="G40" s="902">
        <v>49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-465</v>
      </c>
      <c r="E41" s="902">
        <v>-219</v>
      </c>
      <c r="F41" s="902">
        <v>-214</v>
      </c>
      <c r="G41" s="902">
        <v>-141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25992</v>
      </c>
      <c r="E43" s="724">
        <v>49659</v>
      </c>
      <c r="F43" s="724">
        <v>41910</v>
      </c>
      <c r="G43" s="914">
        <v>22985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2015</v>
      </c>
      <c r="E5" s="347">
        <f>'Tabulka 1'!F5</f>
        <v>2016</v>
      </c>
      <c r="F5" s="347">
        <f>'Tabulka 1'!G5</f>
        <v>2017</v>
      </c>
      <c r="G5" s="347">
        <f>'Tabulka 1'!H5</f>
        <v>2018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30/09/2019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-325</v>
      </c>
      <c r="E8" s="94">
        <v>2147</v>
      </c>
      <c r="F8" s="94">
        <v>11245</v>
      </c>
      <c r="G8" s="595">
        <v>16835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8</v>
      </c>
      <c r="E11" s="141">
        <v>0</v>
      </c>
      <c r="F11" s="141">
        <v>0</v>
      </c>
      <c r="G11" s="141">
        <v>-13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2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6</v>
      </c>
      <c r="E14" s="141">
        <v>0</v>
      </c>
      <c r="F14" s="141">
        <v>0</v>
      </c>
      <c r="G14" s="141">
        <v>-13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237</v>
      </c>
      <c r="E20" s="152">
        <v>267</v>
      </c>
      <c r="F20" s="152">
        <v>180</v>
      </c>
      <c r="G20" s="152">
        <v>43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-6315</v>
      </c>
      <c r="E26" s="152">
        <v>-4564</v>
      </c>
      <c r="F26" s="152">
        <v>-8066</v>
      </c>
      <c r="G26" s="152">
        <v>-5741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42</v>
      </c>
      <c r="E34" s="152">
        <v>6</v>
      </c>
      <c r="F34" s="152">
        <v>-7</v>
      </c>
      <c r="G34" s="152">
        <v>-37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8266</v>
      </c>
      <c r="E38" s="152">
        <v>7030</v>
      </c>
      <c r="F38" s="152">
        <v>4830</v>
      </c>
      <c r="G38" s="152">
        <v>5559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7887</v>
      </c>
      <c r="E39" s="586">
        <v>6055</v>
      </c>
      <c r="F39" s="586">
        <v>5023</v>
      </c>
      <c r="G39" s="586">
        <v>4177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379</v>
      </c>
      <c r="E41" s="586">
        <v>975</v>
      </c>
      <c r="F41" s="586">
        <v>-193</v>
      </c>
      <c r="G41" s="586">
        <v>1382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1913</v>
      </c>
      <c r="E43" s="95">
        <v>4886</v>
      </c>
      <c r="F43" s="95">
        <v>8182</v>
      </c>
      <c r="G43" s="95">
        <v>16646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30/09/2019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-325</v>
      </c>
      <c r="E8" s="883">
        <v>2147</v>
      </c>
      <c r="F8" s="883">
        <v>11245</v>
      </c>
      <c r="G8" s="884">
        <v>16835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8</v>
      </c>
      <c r="E11" s="894">
        <v>0</v>
      </c>
      <c r="F11" s="894">
        <v>0</v>
      </c>
      <c r="G11" s="894">
        <v>-13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2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6</v>
      </c>
      <c r="E14" s="894">
        <v>0</v>
      </c>
      <c r="F14" s="894">
        <v>0</v>
      </c>
      <c r="G14" s="894">
        <v>-13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237</v>
      </c>
      <c r="E20" s="907">
        <v>267</v>
      </c>
      <c r="F20" s="907">
        <v>180</v>
      </c>
      <c r="G20" s="907">
        <v>43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-6315</v>
      </c>
      <c r="E26" s="907">
        <v>-4564</v>
      </c>
      <c r="F26" s="907">
        <v>-8066</v>
      </c>
      <c r="G26" s="907">
        <v>-5741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42</v>
      </c>
      <c r="E34" s="907">
        <v>6</v>
      </c>
      <c r="F34" s="907">
        <v>-7</v>
      </c>
      <c r="G34" s="907">
        <v>-37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8266</v>
      </c>
      <c r="E38" s="907">
        <v>7030</v>
      </c>
      <c r="F38" s="907">
        <v>4830</v>
      </c>
      <c r="G38" s="907">
        <v>5559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7887</v>
      </c>
      <c r="E39" s="902">
        <v>6055</v>
      </c>
      <c r="F39" s="902">
        <v>5023</v>
      </c>
      <c r="G39" s="902">
        <v>4177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379</v>
      </c>
      <c r="E41" s="902">
        <v>975</v>
      </c>
      <c r="F41" s="902">
        <v>-193</v>
      </c>
      <c r="G41" s="902">
        <v>1382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1913</v>
      </c>
      <c r="E43" s="724">
        <v>4886</v>
      </c>
      <c r="F43" s="724">
        <v>8182</v>
      </c>
      <c r="G43" s="914">
        <v>16646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31" activePane="bottomRight" state="frozen"/>
      <selection activeCell="B1" sqref="B1"/>
      <selection pane="topRight" activeCell="D1" sqref="D1"/>
      <selection pane="bottomLeft" activeCell="B10" sqref="B10"/>
      <selection pane="bottomRight" activeCell="D30" sqref="D30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30/09/2019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28260</v>
      </c>
      <c r="E10" s="95">
        <v>-34274</v>
      </c>
      <c r="F10" s="95">
        <v>-78765</v>
      </c>
      <c r="G10" s="96">
        <v>-58396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12202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-58287</v>
      </c>
      <c r="F12" s="254">
        <f t="shared" si="0"/>
        <v>111869</v>
      </c>
      <c r="G12" s="254">
        <f t="shared" si="0"/>
        <v>20336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3570</v>
      </c>
      <c r="E13" s="113">
        <v>30338</v>
      </c>
      <c r="F13" s="113">
        <v>114759</v>
      </c>
      <c r="G13" s="113">
        <v>19646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255</v>
      </c>
      <c r="E14" s="113">
        <v>-1340</v>
      </c>
      <c r="F14" s="113">
        <v>-40</v>
      </c>
      <c r="G14" s="113">
        <v>-655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-5547</v>
      </c>
      <c r="E15" s="113">
        <v>-9820</v>
      </c>
      <c r="F15" s="113">
        <v>-13942</v>
      </c>
      <c r="G15" s="113">
        <v>-7614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9627</v>
      </c>
      <c r="E16" s="115">
        <v>6653</v>
      </c>
      <c r="F16" s="115">
        <v>7316</v>
      </c>
      <c r="G16" s="116">
        <v>11682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-15174</v>
      </c>
      <c r="E17" s="118">
        <v>-16473</v>
      </c>
      <c r="F17" s="118">
        <v>-21258</v>
      </c>
      <c r="G17" s="119">
        <v>-19296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-297</v>
      </c>
      <c r="E18" s="113">
        <v>-40</v>
      </c>
      <c r="F18" s="113">
        <v>17</v>
      </c>
      <c r="G18" s="113">
        <v>132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-5250</v>
      </c>
      <c r="E19" s="113">
        <v>-9780</v>
      </c>
      <c r="F19" s="113">
        <v>-13959</v>
      </c>
      <c r="G19" s="113">
        <v>-7746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9633</v>
      </c>
      <c r="E20" s="121">
        <v>7000</v>
      </c>
      <c r="F20" s="121">
        <v>7307</v>
      </c>
      <c r="G20" s="122">
        <v>11549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-14883</v>
      </c>
      <c r="E21" s="124">
        <v>-16780</v>
      </c>
      <c r="F21" s="124">
        <v>-21266</v>
      </c>
      <c r="G21" s="125">
        <v>-19295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-4439</v>
      </c>
      <c r="E22" s="113">
        <v>-1250</v>
      </c>
      <c r="F22" s="113">
        <v>-6864</v>
      </c>
      <c r="G22" s="113">
        <v>151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431</v>
      </c>
      <c r="E23" s="113">
        <v>195</v>
      </c>
      <c r="F23" s="113">
        <v>436</v>
      </c>
      <c r="G23" s="113">
        <v>282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-4870</v>
      </c>
      <c r="E24" s="113">
        <v>-1445</v>
      </c>
      <c r="F24" s="113">
        <v>-7300</v>
      </c>
      <c r="G24" s="113">
        <v>-131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1673</v>
      </c>
      <c r="E25" s="127">
        <v>1263</v>
      </c>
      <c r="F25" s="127">
        <v>607</v>
      </c>
      <c r="G25" s="128">
        <v>1526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-6543</v>
      </c>
      <c r="E26" s="127">
        <v>-2708</v>
      </c>
      <c r="F26" s="127">
        <v>-7907</v>
      </c>
      <c r="G26" s="128">
        <v>-1657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507</v>
      </c>
      <c r="E27" s="113">
        <v>615</v>
      </c>
      <c r="F27" s="113">
        <v>131</v>
      </c>
      <c r="G27" s="113">
        <v>42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17605</v>
      </c>
      <c r="E28" s="113">
        <v>-76306</v>
      </c>
      <c r="F28" s="113">
        <v>19183</v>
      </c>
      <c r="G28" s="113">
        <v>5966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251</v>
      </c>
      <c r="E29" s="113">
        <v>-524</v>
      </c>
      <c r="F29" s="113">
        <v>-1358</v>
      </c>
      <c r="G29" s="113">
        <v>2800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-23280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7635</v>
      </c>
      <c r="F31" s="406">
        <f t="shared" si="1"/>
        <v>-35676</v>
      </c>
      <c r="G31" s="406">
        <f t="shared" si="1"/>
        <v>18961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152</v>
      </c>
      <c r="E32" s="113">
        <v>-40</v>
      </c>
      <c r="F32" s="113">
        <v>574</v>
      </c>
      <c r="G32" s="113">
        <v>316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-11754</v>
      </c>
      <c r="E33" s="113">
        <v>6978</v>
      </c>
      <c r="F33" s="113">
        <v>-28659</v>
      </c>
      <c r="G33" s="113">
        <v>11487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-3003</v>
      </c>
      <c r="E34" s="113">
        <v>3063</v>
      </c>
      <c r="F34" s="113">
        <v>1009</v>
      </c>
      <c r="G34" s="113">
        <v>1888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-6566</v>
      </c>
      <c r="E36" s="113">
        <v>-8598</v>
      </c>
      <c r="F36" s="113">
        <v>-6065</v>
      </c>
      <c r="G36" s="113">
        <v>-143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3797</v>
      </c>
      <c r="E37" s="113">
        <v>5829</v>
      </c>
      <c r="F37" s="113">
        <v>8177</v>
      </c>
      <c r="G37" s="113">
        <v>4141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0</v>
      </c>
      <c r="E38" s="113">
        <v>80</v>
      </c>
      <c r="F38" s="113">
        <v>105</v>
      </c>
      <c r="G38" s="113">
        <v>35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-5906</v>
      </c>
      <c r="E40" s="113">
        <v>323</v>
      </c>
      <c r="F40" s="113">
        <v>-13623</v>
      </c>
      <c r="G40" s="113">
        <v>1524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0</v>
      </c>
      <c r="E41" s="113">
        <v>0</v>
      </c>
      <c r="F41" s="113">
        <v>2806</v>
      </c>
      <c r="G41" s="113">
        <v>-287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-25</v>
      </c>
      <c r="E44" s="113">
        <v>3554</v>
      </c>
      <c r="F44" s="113">
        <v>-2779</v>
      </c>
      <c r="G44" s="113">
        <v>4287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-25</v>
      </c>
      <c r="E45" s="113">
        <v>3554</v>
      </c>
      <c r="F45" s="113">
        <v>-2779</v>
      </c>
      <c r="G45" s="113">
        <v>4287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17157</v>
      </c>
      <c r="E48" s="98">
        <v>-81372</v>
      </c>
      <c r="F48" s="98">
        <v>-5351</v>
      </c>
      <c r="G48" s="99">
        <v>-14812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10" activePane="bottomRight" state="frozen"/>
      <selection activeCell="B1" sqref="B1"/>
      <selection pane="topRight" activeCell="D1" sqref="D1"/>
      <selection pane="bottomLeft" activeCell="B10" sqref="B10"/>
      <selection pane="bottomRight" activeCell="G30" sqref="G30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30/09/2019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28260</v>
      </c>
      <c r="E10" s="724">
        <v>-34274</v>
      </c>
      <c r="F10" s="724">
        <v>-78765</v>
      </c>
      <c r="G10" s="725">
        <v>-58396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12202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-58287</v>
      </c>
      <c r="F12" s="732">
        <f t="shared" si="0"/>
        <v>111869</v>
      </c>
      <c r="G12" s="732">
        <f t="shared" si="0"/>
        <v>20336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3570</v>
      </c>
      <c r="E13" s="737">
        <v>30338</v>
      </c>
      <c r="F13" s="737">
        <v>114759</v>
      </c>
      <c r="G13" s="737">
        <v>19646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255</v>
      </c>
      <c r="E14" s="737">
        <v>-1340</v>
      </c>
      <c r="F14" s="737">
        <v>-40</v>
      </c>
      <c r="G14" s="737">
        <v>-655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-5547</v>
      </c>
      <c r="E15" s="737">
        <v>-9820</v>
      </c>
      <c r="F15" s="737">
        <v>-13942</v>
      </c>
      <c r="G15" s="737">
        <v>-7614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9627</v>
      </c>
      <c r="E16" s="741">
        <v>6653</v>
      </c>
      <c r="F16" s="741">
        <v>7316</v>
      </c>
      <c r="G16" s="742">
        <v>11682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-15174</v>
      </c>
      <c r="E17" s="744">
        <v>-16473</v>
      </c>
      <c r="F17" s="744">
        <v>-21258</v>
      </c>
      <c r="G17" s="745">
        <v>-19296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-297</v>
      </c>
      <c r="E18" s="737">
        <v>-40</v>
      </c>
      <c r="F18" s="737">
        <v>17</v>
      </c>
      <c r="G18" s="737">
        <v>132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-5250</v>
      </c>
      <c r="E19" s="737">
        <v>-9780</v>
      </c>
      <c r="F19" s="737">
        <v>-13959</v>
      </c>
      <c r="G19" s="737">
        <v>-7746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9633</v>
      </c>
      <c r="E20" s="749">
        <v>7000</v>
      </c>
      <c r="F20" s="749">
        <v>7307</v>
      </c>
      <c r="G20" s="750">
        <v>11549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-14883</v>
      </c>
      <c r="E21" s="752">
        <v>-16780</v>
      </c>
      <c r="F21" s="752">
        <v>-21266</v>
      </c>
      <c r="G21" s="753">
        <v>-19295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-4439</v>
      </c>
      <c r="E22" s="737">
        <v>-1250</v>
      </c>
      <c r="F22" s="737">
        <v>-6864</v>
      </c>
      <c r="G22" s="737">
        <v>151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431</v>
      </c>
      <c r="E23" s="737">
        <v>195</v>
      </c>
      <c r="F23" s="737">
        <v>436</v>
      </c>
      <c r="G23" s="737">
        <v>282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-4870</v>
      </c>
      <c r="E24" s="737">
        <v>-1445</v>
      </c>
      <c r="F24" s="737">
        <v>-7300</v>
      </c>
      <c r="G24" s="737">
        <v>-131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1673</v>
      </c>
      <c r="E25" s="755">
        <v>1263</v>
      </c>
      <c r="F25" s="755">
        <v>607</v>
      </c>
      <c r="G25" s="756">
        <v>1526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-6543</v>
      </c>
      <c r="E26" s="755">
        <v>-2708</v>
      </c>
      <c r="F26" s="755">
        <v>-7907</v>
      </c>
      <c r="G26" s="756">
        <v>-1657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507</v>
      </c>
      <c r="E27" s="737">
        <v>615</v>
      </c>
      <c r="F27" s="737">
        <v>131</v>
      </c>
      <c r="G27" s="737">
        <v>42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17605</v>
      </c>
      <c r="E28" s="737">
        <v>-76306</v>
      </c>
      <c r="F28" s="737">
        <v>19183</v>
      </c>
      <c r="G28" s="737">
        <v>5966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251</v>
      </c>
      <c r="E29" s="737">
        <v>-524</v>
      </c>
      <c r="F29" s="737">
        <v>-1358</v>
      </c>
      <c r="G29" s="737">
        <v>2800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-23280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7635</v>
      </c>
      <c r="F31" s="764">
        <f t="shared" si="1"/>
        <v>-35676</v>
      </c>
      <c r="G31" s="764">
        <f t="shared" si="1"/>
        <v>18961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152</v>
      </c>
      <c r="E32" s="737">
        <v>-40</v>
      </c>
      <c r="F32" s="737">
        <v>574</v>
      </c>
      <c r="G32" s="737">
        <v>316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-11754</v>
      </c>
      <c r="E33" s="737">
        <v>6978</v>
      </c>
      <c r="F33" s="737">
        <v>-28659</v>
      </c>
      <c r="G33" s="737">
        <v>11487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-3003</v>
      </c>
      <c r="E34" s="737">
        <v>3063</v>
      </c>
      <c r="F34" s="737">
        <v>1009</v>
      </c>
      <c r="G34" s="737">
        <v>1888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-6566</v>
      </c>
      <c r="E36" s="737">
        <v>-8598</v>
      </c>
      <c r="F36" s="737">
        <v>-6065</v>
      </c>
      <c r="G36" s="737">
        <v>-143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3797</v>
      </c>
      <c r="E37" s="737">
        <v>5829</v>
      </c>
      <c r="F37" s="737">
        <v>8177</v>
      </c>
      <c r="G37" s="737">
        <v>4141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0</v>
      </c>
      <c r="E38" s="737">
        <v>80</v>
      </c>
      <c r="F38" s="737">
        <v>105</v>
      </c>
      <c r="G38" s="737">
        <v>35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-5906</v>
      </c>
      <c r="E40" s="737">
        <v>323</v>
      </c>
      <c r="F40" s="737">
        <v>-13623</v>
      </c>
      <c r="G40" s="737">
        <v>1524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0</v>
      </c>
      <c r="E41" s="737">
        <v>0</v>
      </c>
      <c r="F41" s="737">
        <v>2806</v>
      </c>
      <c r="G41" s="737">
        <v>-287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-25</v>
      </c>
      <c r="E44" s="737">
        <v>3554</v>
      </c>
      <c r="F44" s="737">
        <v>-2779</v>
      </c>
      <c r="G44" s="737">
        <v>4287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-25</v>
      </c>
      <c r="E45" s="737">
        <v>3554</v>
      </c>
      <c r="F45" s="737">
        <v>-2779</v>
      </c>
      <c r="G45" s="737">
        <v>4287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17157</v>
      </c>
      <c r="E48" s="775">
        <v>-81372</v>
      </c>
      <c r="F48" s="775">
        <v>-5351</v>
      </c>
      <c r="G48" s="776">
        <v>-14812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37" activePane="bottomRight" state="frozen"/>
      <selection activeCell="B1" sqref="B1"/>
      <selection pane="topRight" activeCell="D1" sqref="D1"/>
      <selection pane="bottomLeft" activeCell="B10" sqref="B10"/>
      <selection pane="bottomRight" activeCell="G53" sqref="G53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30/09/2019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56165</v>
      </c>
      <c r="E10" s="95">
        <v>20271</v>
      </c>
      <c r="F10" s="95">
        <v>-28673</v>
      </c>
      <c r="G10" s="96">
        <v>-18765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-406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-74177</v>
      </c>
      <c r="F12" s="254">
        <f t="shared" si="0"/>
        <v>84143</v>
      </c>
      <c r="G12" s="254">
        <f t="shared" si="0"/>
        <v>15465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-6881</v>
      </c>
      <c r="E13" s="113">
        <v>21348</v>
      </c>
      <c r="F13" s="113">
        <v>91070</v>
      </c>
      <c r="G13" s="113">
        <v>25279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-2139</v>
      </c>
      <c r="E14" s="113">
        <v>-902</v>
      </c>
      <c r="F14" s="113">
        <v>-248</v>
      </c>
      <c r="G14" s="113">
        <v>58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-5681</v>
      </c>
      <c r="E15" s="113">
        <v>-10818</v>
      </c>
      <c r="F15" s="113">
        <v>-14624</v>
      </c>
      <c r="G15" s="113">
        <v>-9278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9400</v>
      </c>
      <c r="E16" s="115">
        <v>6249</v>
      </c>
      <c r="F16" s="115">
        <v>6704</v>
      </c>
      <c r="G16" s="116">
        <v>8825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-15081</v>
      </c>
      <c r="E17" s="118">
        <v>-17067</v>
      </c>
      <c r="F17" s="118">
        <v>-21328</v>
      </c>
      <c r="G17" s="119">
        <v>-18103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33</v>
      </c>
      <c r="E18" s="113">
        <v>-27</v>
      </c>
      <c r="F18" s="113">
        <v>-1</v>
      </c>
      <c r="G18" s="113">
        <v>13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-5714</v>
      </c>
      <c r="E19" s="113">
        <v>-10791</v>
      </c>
      <c r="F19" s="113">
        <v>-14623</v>
      </c>
      <c r="G19" s="113">
        <v>-9291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9367</v>
      </c>
      <c r="E20" s="121">
        <v>6243</v>
      </c>
      <c r="F20" s="121">
        <v>6704</v>
      </c>
      <c r="G20" s="122">
        <v>8812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-15081</v>
      </c>
      <c r="E21" s="124">
        <v>-17034</v>
      </c>
      <c r="F21" s="124">
        <v>-21327</v>
      </c>
      <c r="G21" s="125">
        <v>-18103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-2222</v>
      </c>
      <c r="E22" s="113">
        <v>-1868</v>
      </c>
      <c r="F22" s="113">
        <v>-5273</v>
      </c>
      <c r="G22" s="113">
        <v>-209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144</v>
      </c>
      <c r="E23" s="113">
        <v>-59</v>
      </c>
      <c r="F23" s="113">
        <v>157</v>
      </c>
      <c r="G23" s="113">
        <v>119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-2366</v>
      </c>
      <c r="E24" s="113">
        <v>-1809</v>
      </c>
      <c r="F24" s="113">
        <v>-5430</v>
      </c>
      <c r="G24" s="113">
        <v>-328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571</v>
      </c>
      <c r="E25" s="127">
        <v>326</v>
      </c>
      <c r="F25" s="127">
        <v>70</v>
      </c>
      <c r="G25" s="128">
        <v>365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-2937</v>
      </c>
      <c r="E26" s="127">
        <v>-2135</v>
      </c>
      <c r="F26" s="127">
        <v>-5500</v>
      </c>
      <c r="G26" s="128">
        <v>-693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677</v>
      </c>
      <c r="E27" s="113">
        <v>633</v>
      </c>
      <c r="F27" s="113">
        <v>-40</v>
      </c>
      <c r="G27" s="113">
        <v>-55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15615</v>
      </c>
      <c r="E28" s="113">
        <v>-82015</v>
      </c>
      <c r="F28" s="113">
        <v>14641</v>
      </c>
      <c r="G28" s="113">
        <v>-3105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225</v>
      </c>
      <c r="E29" s="113">
        <v>-555</v>
      </c>
      <c r="F29" s="113">
        <v>-1383</v>
      </c>
      <c r="G29" s="113">
        <v>2775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-31197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25025</v>
      </c>
      <c r="F31" s="406">
        <f t="shared" si="1"/>
        <v>-29835</v>
      </c>
      <c r="G31" s="406">
        <f t="shared" si="1"/>
        <v>20832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401</v>
      </c>
      <c r="E32" s="113">
        <v>-20</v>
      </c>
      <c r="F32" s="113">
        <v>400</v>
      </c>
      <c r="G32" s="113">
        <v>290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-19737</v>
      </c>
      <c r="E33" s="113">
        <v>24527</v>
      </c>
      <c r="F33" s="113">
        <v>-22307</v>
      </c>
      <c r="G33" s="113">
        <v>13550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-3003</v>
      </c>
      <c r="E34" s="113">
        <v>3063</v>
      </c>
      <c r="F34" s="113">
        <v>1009</v>
      </c>
      <c r="G34" s="113">
        <v>1888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-6566</v>
      </c>
      <c r="E36" s="113">
        <v>-8598</v>
      </c>
      <c r="F36" s="113">
        <v>-6065</v>
      </c>
      <c r="G36" s="113">
        <v>-143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3754</v>
      </c>
      <c r="E37" s="113">
        <v>5651</v>
      </c>
      <c r="F37" s="113">
        <v>8140</v>
      </c>
      <c r="G37" s="113">
        <v>3986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0</v>
      </c>
      <c r="E38" s="113">
        <v>80</v>
      </c>
      <c r="F38" s="113">
        <v>105</v>
      </c>
      <c r="G38" s="113">
        <v>35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-6046</v>
      </c>
      <c r="E40" s="113">
        <v>322</v>
      </c>
      <c r="F40" s="113">
        <v>-13918</v>
      </c>
      <c r="G40" s="113">
        <v>1561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2801</v>
      </c>
      <c r="G41" s="113">
        <v>-335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2067</v>
      </c>
      <c r="E44" s="113">
        <v>2607</v>
      </c>
      <c r="F44" s="113">
        <v>-5388</v>
      </c>
      <c r="G44" s="113">
        <v>135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2067</v>
      </c>
      <c r="E45" s="113">
        <v>2607</v>
      </c>
      <c r="F45" s="113">
        <v>-5388</v>
      </c>
      <c r="G45" s="113">
        <v>135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26629</v>
      </c>
      <c r="E48" s="98">
        <v>-26274</v>
      </c>
      <c r="F48" s="98">
        <v>20247</v>
      </c>
      <c r="G48" s="99">
        <v>17667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1737113</v>
      </c>
      <c r="E51" s="95">
        <v>1711889</v>
      </c>
      <c r="F51" s="95">
        <v>1732636</v>
      </c>
      <c r="G51" s="96">
        <v>1750513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1740341</v>
      </c>
      <c r="E52" s="113">
        <v>1714067</v>
      </c>
      <c r="F52" s="113">
        <v>1734314</v>
      </c>
      <c r="G52" s="113">
        <v>1751981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3228</v>
      </c>
      <c r="E53" s="155">
        <v>2178</v>
      </c>
      <c r="F53" s="155">
        <v>1678</v>
      </c>
      <c r="G53" s="155">
        <v>1468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H41" sqref="H41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30/09/2019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56165</v>
      </c>
      <c r="E10" s="724">
        <v>20271</v>
      </c>
      <c r="F10" s="724">
        <v>-28673</v>
      </c>
      <c r="G10" s="725">
        <v>-18765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-406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-74177</v>
      </c>
      <c r="F12" s="732">
        <f t="shared" si="0"/>
        <v>84143</v>
      </c>
      <c r="G12" s="732">
        <f t="shared" si="0"/>
        <v>15465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-6881</v>
      </c>
      <c r="E13" s="737">
        <v>21348</v>
      </c>
      <c r="F13" s="737">
        <v>91070</v>
      </c>
      <c r="G13" s="737">
        <v>25279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-2139</v>
      </c>
      <c r="E14" s="737">
        <v>-902</v>
      </c>
      <c r="F14" s="737">
        <v>-248</v>
      </c>
      <c r="G14" s="737">
        <v>58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-5681</v>
      </c>
      <c r="E15" s="737">
        <v>-10818</v>
      </c>
      <c r="F15" s="737">
        <v>-14624</v>
      </c>
      <c r="G15" s="737">
        <v>-9278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9400</v>
      </c>
      <c r="E16" s="741">
        <v>6249</v>
      </c>
      <c r="F16" s="741">
        <v>6704</v>
      </c>
      <c r="G16" s="742">
        <v>8825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-15081</v>
      </c>
      <c r="E17" s="744">
        <v>-17067</v>
      </c>
      <c r="F17" s="744">
        <v>-21328</v>
      </c>
      <c r="G17" s="745">
        <v>-18103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33</v>
      </c>
      <c r="E18" s="737">
        <v>-27</v>
      </c>
      <c r="F18" s="737">
        <v>-1</v>
      </c>
      <c r="G18" s="737">
        <v>13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-5714</v>
      </c>
      <c r="E19" s="737">
        <v>-10791</v>
      </c>
      <c r="F19" s="737">
        <v>-14623</v>
      </c>
      <c r="G19" s="737">
        <v>-9291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9367</v>
      </c>
      <c r="E20" s="749">
        <v>6243</v>
      </c>
      <c r="F20" s="749">
        <v>6704</v>
      </c>
      <c r="G20" s="750">
        <v>8812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-15081</v>
      </c>
      <c r="E21" s="752">
        <v>-17034</v>
      </c>
      <c r="F21" s="752">
        <v>-21327</v>
      </c>
      <c r="G21" s="753">
        <v>-18103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-2222</v>
      </c>
      <c r="E22" s="737">
        <v>-1868</v>
      </c>
      <c r="F22" s="737">
        <v>-5273</v>
      </c>
      <c r="G22" s="737">
        <v>-209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144</v>
      </c>
      <c r="E23" s="737">
        <v>-59</v>
      </c>
      <c r="F23" s="737">
        <v>157</v>
      </c>
      <c r="G23" s="737">
        <v>119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-2366</v>
      </c>
      <c r="E24" s="737">
        <v>-1809</v>
      </c>
      <c r="F24" s="737">
        <v>-5430</v>
      </c>
      <c r="G24" s="737">
        <v>-328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571</v>
      </c>
      <c r="E25" s="755">
        <v>326</v>
      </c>
      <c r="F25" s="755">
        <v>70</v>
      </c>
      <c r="G25" s="756">
        <v>365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-2937</v>
      </c>
      <c r="E26" s="755">
        <v>-2135</v>
      </c>
      <c r="F26" s="755">
        <v>-5500</v>
      </c>
      <c r="G26" s="756">
        <v>-693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677</v>
      </c>
      <c r="E27" s="737">
        <v>633</v>
      </c>
      <c r="F27" s="737">
        <v>-40</v>
      </c>
      <c r="G27" s="737">
        <v>-55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15615</v>
      </c>
      <c r="E28" s="737">
        <v>-82015</v>
      </c>
      <c r="F28" s="737">
        <v>14641</v>
      </c>
      <c r="G28" s="737">
        <v>-3105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225</v>
      </c>
      <c r="E29" s="737">
        <v>-555</v>
      </c>
      <c r="F29" s="737">
        <v>-1383</v>
      </c>
      <c r="G29" s="737">
        <v>2775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-31197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25025</v>
      </c>
      <c r="F31" s="764">
        <f t="shared" si="1"/>
        <v>-29835</v>
      </c>
      <c r="G31" s="764">
        <f t="shared" si="1"/>
        <v>20832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401</v>
      </c>
      <c r="E32" s="737">
        <v>-20</v>
      </c>
      <c r="F32" s="737">
        <v>400</v>
      </c>
      <c r="G32" s="737">
        <v>290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-19737</v>
      </c>
      <c r="E33" s="737">
        <v>24527</v>
      </c>
      <c r="F33" s="737">
        <v>-22307</v>
      </c>
      <c r="G33" s="737">
        <v>13550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-3003</v>
      </c>
      <c r="E34" s="737">
        <v>3063</v>
      </c>
      <c r="F34" s="737">
        <v>1009</v>
      </c>
      <c r="G34" s="737">
        <v>1888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-6566</v>
      </c>
      <c r="E36" s="737">
        <v>-8598</v>
      </c>
      <c r="F36" s="737">
        <v>-6065</v>
      </c>
      <c r="G36" s="737">
        <v>-143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3754</v>
      </c>
      <c r="E37" s="737">
        <v>5651</v>
      </c>
      <c r="F37" s="737">
        <v>8140</v>
      </c>
      <c r="G37" s="737">
        <v>3986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0</v>
      </c>
      <c r="E38" s="737">
        <v>80</v>
      </c>
      <c r="F38" s="737">
        <v>105</v>
      </c>
      <c r="G38" s="737">
        <v>35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-6046</v>
      </c>
      <c r="E40" s="737">
        <v>322</v>
      </c>
      <c r="F40" s="737">
        <v>-13918</v>
      </c>
      <c r="G40" s="737">
        <v>1561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2801</v>
      </c>
      <c r="G41" s="737">
        <v>-335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2067</v>
      </c>
      <c r="E44" s="737">
        <v>2607</v>
      </c>
      <c r="F44" s="737">
        <v>-5388</v>
      </c>
      <c r="G44" s="737">
        <v>135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2067</v>
      </c>
      <c r="E45" s="737">
        <v>2607</v>
      </c>
      <c r="F45" s="737">
        <v>-5388</v>
      </c>
      <c r="G45" s="737">
        <v>135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26629</v>
      </c>
      <c r="E48" s="775">
        <v>-26274</v>
      </c>
      <c r="F48" s="775">
        <v>20247</v>
      </c>
      <c r="G48" s="776">
        <v>17667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1737113</v>
      </c>
      <c r="E51" s="724">
        <v>1711889</v>
      </c>
      <c r="F51" s="724">
        <v>1732636</v>
      </c>
      <c r="G51" s="725">
        <v>1750513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1740341</v>
      </c>
      <c r="E52" s="737">
        <v>1714067</v>
      </c>
      <c r="F52" s="737">
        <v>1734314</v>
      </c>
      <c r="G52" s="737">
        <v>1751981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3228</v>
      </c>
      <c r="E53" s="786">
        <v>2178</v>
      </c>
      <c r="F53" s="786">
        <v>1678</v>
      </c>
      <c r="G53" s="786">
        <v>1468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30/09/2019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-25992</v>
      </c>
      <c r="E10" s="95">
        <v>-49659</v>
      </c>
      <c r="F10" s="95">
        <v>-41910</v>
      </c>
      <c r="G10" s="96">
        <v>-22985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18344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39287</v>
      </c>
      <c r="F12" s="254">
        <f t="shared" si="0"/>
        <v>37743</v>
      </c>
      <c r="G12" s="254">
        <f t="shared" si="0"/>
        <v>18497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14851</v>
      </c>
      <c r="E13" s="113">
        <v>39160</v>
      </c>
      <c r="F13" s="113">
        <v>36029</v>
      </c>
      <c r="G13" s="113">
        <v>11804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2060</v>
      </c>
      <c r="E14" s="113">
        <v>-1908</v>
      </c>
      <c r="F14" s="113">
        <v>15</v>
      </c>
      <c r="G14" s="113">
        <v>-958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-513</v>
      </c>
      <c r="E15" s="113">
        <v>-50</v>
      </c>
      <c r="F15" s="113">
        <v>261</v>
      </c>
      <c r="G15" s="113">
        <v>1479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557</v>
      </c>
      <c r="E16" s="115">
        <v>439</v>
      </c>
      <c r="F16" s="115">
        <v>768</v>
      </c>
      <c r="G16" s="116">
        <v>3125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-1070</v>
      </c>
      <c r="E17" s="118">
        <v>-489</v>
      </c>
      <c r="F17" s="118">
        <v>-507</v>
      </c>
      <c r="G17" s="119">
        <v>-1646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-330</v>
      </c>
      <c r="E18" s="113">
        <v>-13</v>
      </c>
      <c r="F18" s="113">
        <v>18</v>
      </c>
      <c r="G18" s="113">
        <v>132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-183</v>
      </c>
      <c r="E19" s="113">
        <v>-37</v>
      </c>
      <c r="F19" s="113">
        <v>243</v>
      </c>
      <c r="G19" s="113">
        <v>1347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596</v>
      </c>
      <c r="E20" s="121">
        <v>792</v>
      </c>
      <c r="F20" s="121">
        <v>759</v>
      </c>
      <c r="G20" s="122">
        <v>2992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-779</v>
      </c>
      <c r="E21" s="124">
        <v>-829</v>
      </c>
      <c r="F21" s="124">
        <v>-516</v>
      </c>
      <c r="G21" s="125">
        <v>-1645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-2217</v>
      </c>
      <c r="E22" s="113">
        <v>619</v>
      </c>
      <c r="F22" s="113">
        <v>-1592</v>
      </c>
      <c r="G22" s="113">
        <v>360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287</v>
      </c>
      <c r="E23" s="113">
        <v>254</v>
      </c>
      <c r="F23" s="113">
        <v>279</v>
      </c>
      <c r="G23" s="113">
        <v>163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-2504</v>
      </c>
      <c r="E24" s="113">
        <v>365</v>
      </c>
      <c r="F24" s="113">
        <v>-1871</v>
      </c>
      <c r="G24" s="113">
        <v>197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1102</v>
      </c>
      <c r="E25" s="127">
        <v>937</v>
      </c>
      <c r="F25" s="127">
        <v>536</v>
      </c>
      <c r="G25" s="128">
        <v>1161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-3606</v>
      </c>
      <c r="E26" s="127">
        <v>-572</v>
      </c>
      <c r="F26" s="127">
        <v>-2407</v>
      </c>
      <c r="G26" s="128">
        <v>-964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-170</v>
      </c>
      <c r="E27" s="113">
        <v>-18</v>
      </c>
      <c r="F27" s="113">
        <v>171</v>
      </c>
      <c r="G27" s="113">
        <v>97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4307</v>
      </c>
      <c r="E28" s="113">
        <v>1453</v>
      </c>
      <c r="F28" s="113">
        <v>2834</v>
      </c>
      <c r="G28" s="113">
        <v>5690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26</v>
      </c>
      <c r="E29" s="113">
        <v>31</v>
      </c>
      <c r="F29" s="113">
        <v>25</v>
      </c>
      <c r="G29" s="113">
        <v>25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4271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-13028</v>
      </c>
      <c r="F31" s="406">
        <f t="shared" si="1"/>
        <v>-5980</v>
      </c>
      <c r="G31" s="406">
        <f t="shared" si="1"/>
        <v>-325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-249</v>
      </c>
      <c r="E32" s="113">
        <v>-20</v>
      </c>
      <c r="F32" s="113">
        <v>174</v>
      </c>
      <c r="G32" s="113">
        <v>26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4337</v>
      </c>
      <c r="E33" s="113">
        <v>-13187</v>
      </c>
      <c r="F33" s="113">
        <v>-6491</v>
      </c>
      <c r="G33" s="113">
        <v>-517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43</v>
      </c>
      <c r="E37" s="113">
        <v>178</v>
      </c>
      <c r="F37" s="113">
        <v>37</v>
      </c>
      <c r="G37" s="113">
        <v>155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140</v>
      </c>
      <c r="E40" s="113">
        <v>1</v>
      </c>
      <c r="F40" s="113">
        <v>295</v>
      </c>
      <c r="G40" s="113">
        <v>-37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0</v>
      </c>
      <c r="E41" s="113">
        <v>0</v>
      </c>
      <c r="F41" s="113">
        <v>5</v>
      </c>
      <c r="G41" s="113">
        <v>48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-2159</v>
      </c>
      <c r="E44" s="113">
        <v>2094</v>
      </c>
      <c r="F44" s="113">
        <v>5571</v>
      </c>
      <c r="G44" s="113">
        <v>4152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-2159</v>
      </c>
      <c r="E45" s="113">
        <v>2094</v>
      </c>
      <c r="F45" s="113">
        <v>5571</v>
      </c>
      <c r="G45" s="113">
        <v>4152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-5536</v>
      </c>
      <c r="E48" s="98">
        <v>-21306</v>
      </c>
      <c r="F48" s="98">
        <v>-4576</v>
      </c>
      <c r="G48" s="99">
        <v>-661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98712</v>
      </c>
      <c r="E51" s="95">
        <v>61089</v>
      </c>
      <c r="F51" s="95">
        <v>46990</v>
      </c>
      <c r="G51" s="96">
        <v>28986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110705</v>
      </c>
      <c r="E52" s="113">
        <v>89399</v>
      </c>
      <c r="F52" s="113">
        <v>84823</v>
      </c>
      <c r="G52" s="113">
        <v>84162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11993</v>
      </c>
      <c r="E53" s="155">
        <v>28310</v>
      </c>
      <c r="F53" s="155">
        <v>37833</v>
      </c>
      <c r="G53" s="155">
        <v>55176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30/09/2019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-25992</v>
      </c>
      <c r="E10" s="724">
        <v>-49659</v>
      </c>
      <c r="F10" s="724">
        <v>-41910</v>
      </c>
      <c r="G10" s="725">
        <v>-22985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18344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39287</v>
      </c>
      <c r="F12" s="732">
        <f t="shared" si="0"/>
        <v>37743</v>
      </c>
      <c r="G12" s="732">
        <f t="shared" si="0"/>
        <v>18497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14851</v>
      </c>
      <c r="E13" s="737">
        <v>39160</v>
      </c>
      <c r="F13" s="737">
        <v>36029</v>
      </c>
      <c r="G13" s="737">
        <v>11804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2060</v>
      </c>
      <c r="E14" s="737">
        <v>-1908</v>
      </c>
      <c r="F14" s="737">
        <v>15</v>
      </c>
      <c r="G14" s="737">
        <v>-958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-513</v>
      </c>
      <c r="E15" s="737">
        <v>-50</v>
      </c>
      <c r="F15" s="737">
        <v>261</v>
      </c>
      <c r="G15" s="737">
        <v>1479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557</v>
      </c>
      <c r="E16" s="741">
        <v>439</v>
      </c>
      <c r="F16" s="741">
        <v>768</v>
      </c>
      <c r="G16" s="742">
        <v>3125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-1070</v>
      </c>
      <c r="E17" s="744">
        <v>-489</v>
      </c>
      <c r="F17" s="744">
        <v>-507</v>
      </c>
      <c r="G17" s="745">
        <v>-1646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-330</v>
      </c>
      <c r="E18" s="737">
        <v>-13</v>
      </c>
      <c r="F18" s="737">
        <v>18</v>
      </c>
      <c r="G18" s="737">
        <v>132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-183</v>
      </c>
      <c r="E19" s="737">
        <v>-37</v>
      </c>
      <c r="F19" s="737">
        <v>243</v>
      </c>
      <c r="G19" s="737">
        <v>1347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596</v>
      </c>
      <c r="E20" s="749">
        <v>792</v>
      </c>
      <c r="F20" s="749">
        <v>759</v>
      </c>
      <c r="G20" s="750">
        <v>2992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-779</v>
      </c>
      <c r="E21" s="752">
        <v>-829</v>
      </c>
      <c r="F21" s="752">
        <v>-516</v>
      </c>
      <c r="G21" s="753">
        <v>-1645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-2217</v>
      </c>
      <c r="E22" s="737">
        <v>619</v>
      </c>
      <c r="F22" s="737">
        <v>-1592</v>
      </c>
      <c r="G22" s="737">
        <v>360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287</v>
      </c>
      <c r="E23" s="737">
        <v>254</v>
      </c>
      <c r="F23" s="737">
        <v>279</v>
      </c>
      <c r="G23" s="737">
        <v>163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-2504</v>
      </c>
      <c r="E24" s="737">
        <v>365</v>
      </c>
      <c r="F24" s="737">
        <v>-1871</v>
      </c>
      <c r="G24" s="737">
        <v>197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1102</v>
      </c>
      <c r="E25" s="755">
        <v>937</v>
      </c>
      <c r="F25" s="755">
        <v>536</v>
      </c>
      <c r="G25" s="756">
        <v>1161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-3606</v>
      </c>
      <c r="E26" s="755">
        <v>-572</v>
      </c>
      <c r="F26" s="755">
        <v>-2407</v>
      </c>
      <c r="G26" s="756">
        <v>-964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-170</v>
      </c>
      <c r="E27" s="737">
        <v>-18</v>
      </c>
      <c r="F27" s="737">
        <v>171</v>
      </c>
      <c r="G27" s="737">
        <v>97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4307</v>
      </c>
      <c r="E28" s="737">
        <v>1453</v>
      </c>
      <c r="F28" s="737">
        <v>2834</v>
      </c>
      <c r="G28" s="737">
        <v>5690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26</v>
      </c>
      <c r="E29" s="737">
        <v>31</v>
      </c>
      <c r="F29" s="737">
        <v>25</v>
      </c>
      <c r="G29" s="737">
        <v>25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4271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-13028</v>
      </c>
      <c r="F31" s="764">
        <f t="shared" si="1"/>
        <v>-5980</v>
      </c>
      <c r="G31" s="764">
        <f t="shared" si="1"/>
        <v>-325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-249</v>
      </c>
      <c r="E32" s="737">
        <v>-20</v>
      </c>
      <c r="F32" s="737">
        <v>174</v>
      </c>
      <c r="G32" s="737">
        <v>26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4337</v>
      </c>
      <c r="E33" s="737">
        <v>-13187</v>
      </c>
      <c r="F33" s="737">
        <v>-6491</v>
      </c>
      <c r="G33" s="737">
        <v>-517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43</v>
      </c>
      <c r="E37" s="737">
        <v>178</v>
      </c>
      <c r="F37" s="737">
        <v>37</v>
      </c>
      <c r="G37" s="737">
        <v>155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140</v>
      </c>
      <c r="E40" s="737">
        <v>1</v>
      </c>
      <c r="F40" s="737">
        <v>295</v>
      </c>
      <c r="G40" s="737">
        <v>-37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0</v>
      </c>
      <c r="E41" s="737">
        <v>0</v>
      </c>
      <c r="F41" s="737">
        <v>5</v>
      </c>
      <c r="G41" s="737">
        <v>48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-2159</v>
      </c>
      <c r="E44" s="737">
        <v>2094</v>
      </c>
      <c r="F44" s="737">
        <v>5571</v>
      </c>
      <c r="G44" s="737">
        <v>4152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-2159</v>
      </c>
      <c r="E45" s="737">
        <v>2094</v>
      </c>
      <c r="F45" s="737">
        <v>5571</v>
      </c>
      <c r="G45" s="737">
        <v>4152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-5536</v>
      </c>
      <c r="E48" s="775">
        <v>-21306</v>
      </c>
      <c r="F48" s="775">
        <v>-4576</v>
      </c>
      <c r="G48" s="776">
        <v>-661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98712</v>
      </c>
      <c r="E51" s="724">
        <v>61089</v>
      </c>
      <c r="F51" s="724">
        <v>46990</v>
      </c>
      <c r="G51" s="725">
        <v>28986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110705</v>
      </c>
      <c r="E52" s="737">
        <v>89399</v>
      </c>
      <c r="F52" s="737">
        <v>84823</v>
      </c>
      <c r="G52" s="737">
        <v>84162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11993</v>
      </c>
      <c r="E53" s="786">
        <v>28310</v>
      </c>
      <c r="F53" s="786">
        <v>37833</v>
      </c>
      <c r="G53" s="786">
        <v>55176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7" ht="15.75">
      <c r="A8" s="277"/>
      <c r="B8" s="333"/>
      <c r="C8" s="281" t="str">
        <f>'Titulní stránka'!E14</f>
        <v>Datum: 30/09/2019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-1913</v>
      </c>
      <c r="E10" s="95">
        <v>-4886</v>
      </c>
      <c r="F10" s="95">
        <v>-8182</v>
      </c>
      <c r="G10" s="96">
        <v>-16646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-771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9369</v>
      </c>
      <c r="F12" s="254">
        <f t="shared" si="0"/>
        <v>12138</v>
      </c>
      <c r="G12" s="254">
        <f t="shared" si="0"/>
        <v>16773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146</v>
      </c>
      <c r="E13" s="113">
        <v>5802</v>
      </c>
      <c r="F13" s="113">
        <v>9586</v>
      </c>
      <c r="G13" s="113">
        <v>14775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-69</v>
      </c>
      <c r="E14" s="113">
        <v>-198</v>
      </c>
      <c r="F14" s="113">
        <v>-89</v>
      </c>
      <c r="G14" s="113">
        <v>-7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-1</v>
      </c>
      <c r="F22" s="113">
        <v>1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-1</v>
      </c>
      <c r="F24" s="113">
        <v>1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1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-1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-848</v>
      </c>
      <c r="E28" s="113">
        <v>3766</v>
      </c>
      <c r="F28" s="113">
        <v>2640</v>
      </c>
      <c r="G28" s="113">
        <v>2005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2177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-3872</v>
      </c>
      <c r="F31" s="406">
        <f t="shared" si="1"/>
        <v>-793</v>
      </c>
      <c r="G31" s="406">
        <f t="shared" si="1"/>
        <v>-170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2177</v>
      </c>
      <c r="E33" s="113">
        <v>-3872</v>
      </c>
      <c r="F33" s="113">
        <v>-793</v>
      </c>
      <c r="G33" s="113">
        <v>-170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67</v>
      </c>
      <c r="E44" s="113">
        <v>-1147</v>
      </c>
      <c r="F44" s="113">
        <v>-2962</v>
      </c>
      <c r="G44" s="113">
        <v>0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67</v>
      </c>
      <c r="E45" s="113">
        <v>-1147</v>
      </c>
      <c r="F45" s="113">
        <v>-2962</v>
      </c>
      <c r="G45" s="113">
        <v>0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-440</v>
      </c>
      <c r="E48" s="98">
        <v>-536</v>
      </c>
      <c r="F48" s="98">
        <v>201</v>
      </c>
      <c r="G48" s="99">
        <v>-43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430</v>
      </c>
      <c r="E51" s="95">
        <v>-18095</v>
      </c>
      <c r="F51" s="95">
        <v>-30094</v>
      </c>
      <c r="G51" s="96">
        <v>-44779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630</v>
      </c>
      <c r="E52" s="113">
        <v>94</v>
      </c>
      <c r="F52" s="113">
        <v>295</v>
      </c>
      <c r="G52" s="113">
        <v>252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200</v>
      </c>
      <c r="E53" s="155">
        <v>18189</v>
      </c>
      <c r="F53" s="155">
        <v>30389</v>
      </c>
      <c r="G53" s="155">
        <v>45031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G10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7" ht="15.75">
      <c r="A8" s="707"/>
      <c r="B8" s="712"/>
      <c r="C8" s="713" t="str">
        <f>'Cover page'!E14</f>
        <v>Date: 30/09/2019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-1913</v>
      </c>
      <c r="E10" s="724">
        <v>-4886</v>
      </c>
      <c r="F10" s="724">
        <v>-8182</v>
      </c>
      <c r="G10" s="725">
        <v>-16646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-771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9369</v>
      </c>
      <c r="F12" s="732">
        <f t="shared" si="0"/>
        <v>12138</v>
      </c>
      <c r="G12" s="732">
        <f t="shared" si="0"/>
        <v>16773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146</v>
      </c>
      <c r="E13" s="737">
        <v>5802</v>
      </c>
      <c r="F13" s="737">
        <v>9586</v>
      </c>
      <c r="G13" s="737">
        <v>14775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-69</v>
      </c>
      <c r="E14" s="737">
        <v>-198</v>
      </c>
      <c r="F14" s="737">
        <v>-89</v>
      </c>
      <c r="G14" s="737">
        <v>-7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-1</v>
      </c>
      <c r="F22" s="737">
        <v>1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-1</v>
      </c>
      <c r="F24" s="737">
        <v>1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1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-1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-848</v>
      </c>
      <c r="E28" s="737">
        <v>3766</v>
      </c>
      <c r="F28" s="737">
        <v>2640</v>
      </c>
      <c r="G28" s="737">
        <v>2005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2177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-3872</v>
      </c>
      <c r="F31" s="764">
        <f t="shared" si="1"/>
        <v>-793</v>
      </c>
      <c r="G31" s="764">
        <f t="shared" si="1"/>
        <v>-170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2177</v>
      </c>
      <c r="E33" s="737">
        <v>-3872</v>
      </c>
      <c r="F33" s="737">
        <v>-793</v>
      </c>
      <c r="G33" s="737">
        <v>-170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67</v>
      </c>
      <c r="E44" s="737">
        <v>-1147</v>
      </c>
      <c r="F44" s="737">
        <v>-2962</v>
      </c>
      <c r="G44" s="737">
        <v>0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67</v>
      </c>
      <c r="E45" s="737">
        <v>-1147</v>
      </c>
      <c r="F45" s="737">
        <v>-2962</v>
      </c>
      <c r="G45" s="737">
        <v>0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-440</v>
      </c>
      <c r="E48" s="775">
        <v>-536</v>
      </c>
      <c r="F48" s="775">
        <v>201</v>
      </c>
      <c r="G48" s="776">
        <v>-43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430</v>
      </c>
      <c r="E51" s="724">
        <v>-18095</v>
      </c>
      <c r="F51" s="724">
        <v>-30094</v>
      </c>
      <c r="G51" s="725">
        <v>-44779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630</v>
      </c>
      <c r="E52" s="737">
        <v>94</v>
      </c>
      <c r="F52" s="737">
        <v>295</v>
      </c>
      <c r="G52" s="737">
        <v>252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200</v>
      </c>
      <c r="E53" s="786">
        <v>18189</v>
      </c>
      <c r="F53" s="786">
        <v>30389</v>
      </c>
      <c r="G53" s="786">
        <v>45031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2015</v>
      </c>
      <c r="G6" s="348">
        <f>'Tabulka 1'!F5</f>
        <v>2016</v>
      </c>
      <c r="H6" s="348">
        <f>'Tabulka 1'!G5</f>
        <v>2017</v>
      </c>
      <c r="I6" s="348">
        <f>'Tabulka 1'!H5</f>
        <v>2018</v>
      </c>
      <c r="J6" s="211"/>
    </row>
    <row r="7" spans="1:17" ht="15.75">
      <c r="A7" s="291"/>
      <c r="B7" s="497"/>
      <c r="C7" s="426"/>
      <c r="D7" s="433" t="str">
        <f>'Titulní stránka'!E14</f>
        <v>Datum: 30/09/2019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65163</v>
      </c>
      <c r="G10" s="214">
        <v>70365</v>
      </c>
      <c r="H10" s="214">
        <v>72981</v>
      </c>
      <c r="I10" s="214">
        <v>80820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4286148</v>
      </c>
      <c r="G38" s="214">
        <v>4458906</v>
      </c>
      <c r="H38" s="214">
        <v>4737022</v>
      </c>
      <c r="I38" s="214">
        <v>5031916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2015</v>
      </c>
      <c r="G6" s="639">
        <f>'Table 1'!F5</f>
        <v>2016</v>
      </c>
      <c r="H6" s="639">
        <f>'Table 1'!G5</f>
        <v>2017</v>
      </c>
      <c r="I6" s="639">
        <f>'Table 1'!H5</f>
        <v>2018</v>
      </c>
      <c r="J6" s="635"/>
    </row>
    <row r="7" spans="1:17" ht="15.75">
      <c r="A7" s="627"/>
      <c r="B7" s="640"/>
      <c r="C7" s="629"/>
      <c r="D7" s="641" t="str">
        <f>'Cover page'!E14</f>
        <v>Date: 30/09/2019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65163</v>
      </c>
      <c r="G10" s="656">
        <v>70365</v>
      </c>
      <c r="H10" s="656">
        <v>72981</v>
      </c>
      <c r="I10" s="656">
        <v>80820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4286148</v>
      </c>
      <c r="G38" s="656">
        <v>4458906</v>
      </c>
      <c r="H38" s="656">
        <v>4737022</v>
      </c>
      <c r="I38" s="656">
        <v>5031916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6" t="s">
        <v>332</v>
      </c>
      <c r="C2" s="1147"/>
      <c r="D2" s="1148"/>
      <c r="E2" s="508" t="s">
        <v>333</v>
      </c>
      <c r="F2" s="1149">
        <v>6</v>
      </c>
      <c r="G2" s="1150"/>
      <c r="H2" s="1151"/>
      <c r="I2" s="1152" t="s">
        <v>334</v>
      </c>
      <c r="J2" s="1153"/>
      <c r="K2" s="1153"/>
      <c r="L2" s="1158" t="s">
        <v>335</v>
      </c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Y2" s="1158"/>
      <c r="Z2" s="1158"/>
      <c r="AA2" s="1158"/>
      <c r="AB2" s="1158"/>
      <c r="AC2" s="1158"/>
      <c r="AD2" s="1158"/>
      <c r="AE2" s="1158"/>
      <c r="AF2" s="1158"/>
      <c r="AG2" s="1158"/>
      <c r="AH2" s="1158"/>
      <c r="AI2" s="1158"/>
      <c r="AJ2" s="1158"/>
      <c r="AK2" s="1158"/>
      <c r="AL2" s="1158"/>
      <c r="AM2" s="1158"/>
      <c r="AN2" s="1158"/>
      <c r="AO2" s="1158"/>
      <c r="AP2" s="1158"/>
      <c r="AQ2" s="1158"/>
      <c r="AR2" s="1158"/>
      <c r="AS2" s="1158"/>
      <c r="AT2" s="1158"/>
      <c r="AU2" s="1158"/>
      <c r="AV2" s="1158"/>
      <c r="AW2" s="1158"/>
      <c r="AX2" s="1158"/>
      <c r="AY2" s="1158"/>
      <c r="AZ2" s="1159"/>
    </row>
    <row r="3" spans="1:52">
      <c r="A3" s="509" t="s">
        <v>336</v>
      </c>
      <c r="B3" s="1160" t="s">
        <v>337</v>
      </c>
      <c r="C3" s="1161"/>
      <c r="D3" s="1162"/>
      <c r="E3" s="510" t="s">
        <v>338</v>
      </c>
      <c r="F3" s="1163" t="s">
        <v>339</v>
      </c>
      <c r="G3" s="1164"/>
      <c r="H3" s="1165"/>
      <c r="I3" s="1154"/>
      <c r="J3" s="1155"/>
      <c r="K3" s="1155"/>
      <c r="L3" s="1166" t="s">
        <v>340</v>
      </c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66"/>
      <c r="AQ3" s="1166"/>
      <c r="AR3" s="1166"/>
      <c r="AS3" s="1166"/>
      <c r="AT3" s="1166"/>
      <c r="AU3" s="1166"/>
      <c r="AV3" s="1166"/>
      <c r="AW3" s="1166"/>
      <c r="AX3" s="1166"/>
      <c r="AY3" s="1166"/>
      <c r="AZ3" s="1167"/>
    </row>
    <row r="4" spans="1:52">
      <c r="A4" s="509" t="s">
        <v>341</v>
      </c>
      <c r="B4" s="1168" t="s">
        <v>342</v>
      </c>
      <c r="C4" s="1169"/>
      <c r="D4" s="1170"/>
      <c r="E4" s="510"/>
      <c r="F4" s="1171"/>
      <c r="G4" s="1172"/>
      <c r="H4" s="1173"/>
      <c r="I4" s="1154"/>
      <c r="J4" s="1155"/>
      <c r="K4" s="1155"/>
      <c r="L4" s="1166" t="s">
        <v>343</v>
      </c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7"/>
    </row>
    <row r="5" spans="1:52" ht="15.75" thickBot="1">
      <c r="A5" s="509" t="s">
        <v>344</v>
      </c>
      <c r="B5" s="1174" t="s">
        <v>345</v>
      </c>
      <c r="C5" s="1175"/>
      <c r="D5" s="1176"/>
      <c r="E5" s="511" t="s">
        <v>346</v>
      </c>
      <c r="F5" s="1177"/>
      <c r="G5" s="1178"/>
      <c r="H5" s="1179"/>
      <c r="I5" s="1154"/>
      <c r="J5" s="1155"/>
      <c r="K5" s="1155"/>
      <c r="L5" s="1180" t="s">
        <v>347</v>
      </c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1"/>
    </row>
    <row r="6" spans="1:52">
      <c r="A6" s="509" t="s">
        <v>348</v>
      </c>
      <c r="B6" s="1182" t="s">
        <v>349</v>
      </c>
      <c r="C6" s="1183"/>
      <c r="D6" s="1184"/>
      <c r="E6" s="512"/>
      <c r="F6" s="1185" t="s">
        <v>350</v>
      </c>
      <c r="G6" s="1186"/>
      <c r="H6" s="1187"/>
      <c r="I6" s="1154"/>
      <c r="J6" s="1155"/>
      <c r="K6" s="1155"/>
      <c r="L6" s="1180" t="s">
        <v>351</v>
      </c>
      <c r="M6" s="1180"/>
      <c r="N6" s="1180"/>
      <c r="O6" s="1180"/>
      <c r="P6" s="1180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  <c r="AD6" s="1180"/>
      <c r="AE6" s="1180"/>
      <c r="AF6" s="1180"/>
      <c r="AG6" s="1180"/>
      <c r="AH6" s="1180"/>
      <c r="AI6" s="1180"/>
      <c r="AJ6" s="1180"/>
      <c r="AK6" s="1180"/>
      <c r="AL6" s="1180"/>
      <c r="AM6" s="1180"/>
      <c r="AN6" s="1180"/>
      <c r="AO6" s="1180"/>
      <c r="AP6" s="1180"/>
      <c r="AQ6" s="1180"/>
      <c r="AR6" s="1180"/>
      <c r="AS6" s="1180"/>
      <c r="AT6" s="1180"/>
      <c r="AU6" s="1180"/>
      <c r="AV6" s="1180"/>
      <c r="AW6" s="1180"/>
      <c r="AX6" s="1180"/>
      <c r="AY6" s="1180"/>
      <c r="AZ6" s="1181"/>
    </row>
    <row r="7" spans="1:52" ht="15.75" thickBot="1">
      <c r="A7" s="509" t="s">
        <v>352</v>
      </c>
      <c r="B7" s="1182" t="s">
        <v>353</v>
      </c>
      <c r="C7" s="1183"/>
      <c r="D7" s="1184"/>
      <c r="E7" s="513"/>
      <c r="F7" s="1188"/>
      <c r="G7" s="1189"/>
      <c r="H7" s="1190"/>
      <c r="I7" s="1154"/>
      <c r="J7" s="1155"/>
      <c r="K7" s="1155"/>
      <c r="L7" s="1180" t="s">
        <v>354</v>
      </c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1"/>
    </row>
    <row r="8" spans="1:52">
      <c r="A8" s="513" t="s">
        <v>355</v>
      </c>
      <c r="B8" s="1191"/>
      <c r="C8" s="1192"/>
      <c r="D8" s="1193"/>
      <c r="E8" s="514"/>
      <c r="F8" s="1194"/>
      <c r="G8" s="1195"/>
      <c r="H8" s="1196"/>
      <c r="I8" s="1154"/>
      <c r="J8" s="1155"/>
      <c r="K8" s="1155"/>
      <c r="L8" s="1166" t="s">
        <v>340</v>
      </c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6"/>
      <c r="AJ8" s="1166"/>
      <c r="AK8" s="1166"/>
      <c r="AL8" s="1166"/>
      <c r="AM8" s="1166"/>
      <c r="AN8" s="1166"/>
      <c r="AO8" s="1166"/>
      <c r="AP8" s="1166"/>
      <c r="AQ8" s="1166"/>
      <c r="AR8" s="1166"/>
      <c r="AS8" s="1166"/>
      <c r="AT8" s="1166"/>
      <c r="AU8" s="1166"/>
      <c r="AV8" s="1166"/>
      <c r="AW8" s="1166"/>
      <c r="AX8" s="1166"/>
      <c r="AY8" s="1166"/>
      <c r="AZ8" s="1167"/>
    </row>
    <row r="9" spans="1:52">
      <c r="A9" s="513" t="s">
        <v>356</v>
      </c>
      <c r="B9" s="1163" t="s">
        <v>357</v>
      </c>
      <c r="C9" s="1164"/>
      <c r="D9" s="1165"/>
      <c r="E9" s="514"/>
      <c r="F9" s="1194"/>
      <c r="G9" s="1195"/>
      <c r="H9" s="1196"/>
      <c r="I9" s="1154"/>
      <c r="J9" s="1155"/>
      <c r="K9" s="1155"/>
      <c r="L9" s="1180" t="s">
        <v>358</v>
      </c>
      <c r="M9" s="1180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1180"/>
      <c r="AB9" s="1180"/>
      <c r="AC9" s="1180"/>
      <c r="AD9" s="1180"/>
      <c r="AE9" s="1180"/>
      <c r="AF9" s="1180"/>
      <c r="AG9" s="1180"/>
      <c r="AH9" s="1180"/>
      <c r="AI9" s="1180"/>
      <c r="AJ9" s="1180"/>
      <c r="AK9" s="1180"/>
      <c r="AL9" s="1180"/>
      <c r="AM9" s="1180"/>
      <c r="AN9" s="1180"/>
      <c r="AO9" s="1180"/>
      <c r="AP9" s="1180"/>
      <c r="AQ9" s="1180"/>
      <c r="AR9" s="1180"/>
      <c r="AS9" s="1180"/>
      <c r="AT9" s="1180"/>
      <c r="AU9" s="1180"/>
      <c r="AV9" s="1180"/>
      <c r="AW9" s="1180"/>
      <c r="AX9" s="1180"/>
      <c r="AY9" s="1180"/>
      <c r="AZ9" s="1181"/>
    </row>
    <row r="10" spans="1:52" ht="15.75" thickBot="1">
      <c r="A10" s="515" t="s">
        <v>359</v>
      </c>
      <c r="B10" s="1197"/>
      <c r="C10" s="1198"/>
      <c r="D10" s="1199"/>
      <c r="E10" s="516"/>
      <c r="F10" s="1200"/>
      <c r="G10" s="1201"/>
      <c r="H10" s="1202"/>
      <c r="I10" s="1154"/>
      <c r="J10" s="1155"/>
      <c r="K10" s="1155"/>
      <c r="L10" s="1166" t="s">
        <v>360</v>
      </c>
      <c r="M10" s="1166"/>
      <c r="N10" s="1166"/>
      <c r="O10" s="1166"/>
      <c r="P10" s="1166"/>
      <c r="Q10" s="1166"/>
      <c r="R10" s="1166"/>
      <c r="S10" s="1166"/>
      <c r="T10" s="1166"/>
      <c r="U10" s="1166"/>
      <c r="V10" s="1166"/>
      <c r="W10" s="1166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66"/>
      <c r="AN10" s="1166"/>
      <c r="AO10" s="1166"/>
      <c r="AP10" s="1166"/>
      <c r="AQ10" s="1166"/>
      <c r="AR10" s="1166"/>
      <c r="AS10" s="1166"/>
      <c r="AT10" s="1166"/>
      <c r="AU10" s="1166"/>
      <c r="AV10" s="1166"/>
      <c r="AW10" s="1166"/>
      <c r="AX10" s="1166"/>
      <c r="AY10" s="1166"/>
      <c r="AZ10" s="1167"/>
    </row>
    <row r="11" spans="1:52">
      <c r="A11" s="509" t="s">
        <v>361</v>
      </c>
      <c r="B11" s="1163" t="s">
        <v>362</v>
      </c>
      <c r="C11" s="1164"/>
      <c r="D11" s="1165"/>
      <c r="E11" s="509" t="s">
        <v>363</v>
      </c>
      <c r="F11" s="1174">
        <v>1</v>
      </c>
      <c r="G11" s="1175"/>
      <c r="H11" s="1176"/>
      <c r="I11" s="1154"/>
      <c r="J11" s="1155"/>
      <c r="K11" s="1155"/>
      <c r="L11" s="1166"/>
      <c r="M11" s="1166"/>
      <c r="N11" s="1166"/>
      <c r="O11" s="1166"/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66"/>
      <c r="AN11" s="1166"/>
      <c r="AO11" s="1166"/>
      <c r="AP11" s="1166"/>
      <c r="AQ11" s="1166"/>
      <c r="AR11" s="1166"/>
      <c r="AS11" s="1166"/>
      <c r="AT11" s="1166"/>
      <c r="AU11" s="1166"/>
      <c r="AV11" s="1166"/>
      <c r="AW11" s="1166"/>
      <c r="AX11" s="1166"/>
      <c r="AY11" s="1166"/>
      <c r="AZ11" s="1167"/>
    </row>
    <row r="12" spans="1:52">
      <c r="A12" s="509" t="s">
        <v>364</v>
      </c>
      <c r="B12" s="1163" t="s">
        <v>365</v>
      </c>
      <c r="C12" s="1164"/>
      <c r="D12" s="1165"/>
      <c r="E12" s="509"/>
      <c r="F12" s="1203"/>
      <c r="G12" s="1204"/>
      <c r="H12" s="1205"/>
      <c r="I12" s="1154"/>
      <c r="J12" s="1155"/>
      <c r="K12" s="1155"/>
      <c r="L12" s="1166"/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66"/>
      <c r="AN12" s="1166"/>
      <c r="AO12" s="1166"/>
      <c r="AP12" s="1166"/>
      <c r="AQ12" s="1166"/>
      <c r="AR12" s="1166"/>
      <c r="AS12" s="1166"/>
      <c r="AT12" s="1166"/>
      <c r="AU12" s="1166"/>
      <c r="AV12" s="1166"/>
      <c r="AW12" s="1166"/>
      <c r="AX12" s="1166"/>
      <c r="AY12" s="1166"/>
      <c r="AZ12" s="1167"/>
    </row>
    <row r="13" spans="1:52">
      <c r="A13" s="509" t="s">
        <v>366</v>
      </c>
      <c r="B13" s="1163" t="s">
        <v>367</v>
      </c>
      <c r="C13" s="1164"/>
      <c r="D13" s="1165"/>
      <c r="E13" s="509"/>
      <c r="F13" s="1203"/>
      <c r="G13" s="1204"/>
      <c r="H13" s="1205"/>
      <c r="I13" s="1154"/>
      <c r="J13" s="1155"/>
      <c r="K13" s="1155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66"/>
      <c r="AN13" s="1166"/>
      <c r="AO13" s="1166"/>
      <c r="AP13" s="1166"/>
      <c r="AQ13" s="1166"/>
      <c r="AR13" s="1166"/>
      <c r="AS13" s="1166"/>
      <c r="AT13" s="1166"/>
      <c r="AU13" s="1166"/>
      <c r="AV13" s="1166"/>
      <c r="AW13" s="1166"/>
      <c r="AX13" s="1166"/>
      <c r="AY13" s="1166"/>
      <c r="AZ13" s="1167"/>
    </row>
    <row r="14" spans="1:52">
      <c r="A14" s="509" t="s">
        <v>368</v>
      </c>
      <c r="B14" s="1163" t="s">
        <v>369</v>
      </c>
      <c r="C14" s="1164"/>
      <c r="D14" s="1165"/>
      <c r="E14" s="509"/>
      <c r="F14" s="1203"/>
      <c r="G14" s="1204"/>
      <c r="H14" s="1205"/>
      <c r="I14" s="1154"/>
      <c r="J14" s="1155"/>
      <c r="K14" s="1155"/>
      <c r="L14" s="1166"/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66"/>
      <c r="AN14" s="1166"/>
      <c r="AO14" s="1166"/>
      <c r="AP14" s="1166"/>
      <c r="AQ14" s="1166"/>
      <c r="AR14" s="1166"/>
      <c r="AS14" s="1166"/>
      <c r="AT14" s="1166"/>
      <c r="AU14" s="1166"/>
      <c r="AV14" s="1166"/>
      <c r="AW14" s="1166"/>
      <c r="AX14" s="1166"/>
      <c r="AY14" s="1166"/>
      <c r="AZ14" s="1167"/>
    </row>
    <row r="15" spans="1:52">
      <c r="A15" s="509" t="s">
        <v>370</v>
      </c>
      <c r="B15" s="1163" t="s">
        <v>371</v>
      </c>
      <c r="C15" s="1164"/>
      <c r="D15" s="1165"/>
      <c r="E15" s="509"/>
      <c r="F15" s="1203"/>
      <c r="G15" s="1204"/>
      <c r="H15" s="1205"/>
      <c r="I15" s="1154"/>
      <c r="J15" s="1155"/>
      <c r="K15" s="1155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66"/>
      <c r="AN15" s="1166"/>
      <c r="AO15" s="1166"/>
      <c r="AP15" s="1166"/>
      <c r="AQ15" s="1166"/>
      <c r="AR15" s="1166"/>
      <c r="AS15" s="1166"/>
      <c r="AT15" s="1166"/>
      <c r="AU15" s="1166"/>
      <c r="AV15" s="1166"/>
      <c r="AW15" s="1166"/>
      <c r="AX15" s="1166"/>
      <c r="AY15" s="1166"/>
      <c r="AZ15" s="1167"/>
    </row>
    <row r="16" spans="1:52">
      <c r="A16" s="509" t="s">
        <v>372</v>
      </c>
      <c r="B16" s="1163" t="s">
        <v>373</v>
      </c>
      <c r="C16" s="1164"/>
      <c r="D16" s="1165"/>
      <c r="E16" s="509"/>
      <c r="F16" s="1203"/>
      <c r="G16" s="1204"/>
      <c r="H16" s="1205"/>
      <c r="I16" s="1154"/>
      <c r="J16" s="1155"/>
      <c r="K16" s="1155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66"/>
      <c r="AN16" s="1166"/>
      <c r="AO16" s="1166"/>
      <c r="AP16" s="1166"/>
      <c r="AQ16" s="1166"/>
      <c r="AR16" s="1166"/>
      <c r="AS16" s="1166"/>
      <c r="AT16" s="1166"/>
      <c r="AU16" s="1166"/>
      <c r="AV16" s="1166"/>
      <c r="AW16" s="1166"/>
      <c r="AX16" s="1166"/>
      <c r="AY16" s="1166"/>
      <c r="AZ16" s="1167"/>
    </row>
    <row r="17" spans="1:52" ht="15.75" thickBot="1">
      <c r="A17" s="509" t="s">
        <v>374</v>
      </c>
      <c r="B17" s="1163" t="s">
        <v>375</v>
      </c>
      <c r="C17" s="1164"/>
      <c r="D17" s="1165"/>
      <c r="E17" s="511"/>
      <c r="F17" s="1206"/>
      <c r="G17" s="1207"/>
      <c r="H17" s="1208"/>
      <c r="I17" s="1154"/>
      <c r="J17" s="1155"/>
      <c r="K17" s="1155"/>
      <c r="L17" s="1166"/>
      <c r="M17" s="1166"/>
      <c r="N17" s="1166"/>
      <c r="O17" s="1166"/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66"/>
      <c r="AN17" s="1166"/>
      <c r="AO17" s="1166"/>
      <c r="AP17" s="1166"/>
      <c r="AQ17" s="1166"/>
      <c r="AR17" s="1166"/>
      <c r="AS17" s="1166"/>
      <c r="AT17" s="1166"/>
      <c r="AU17" s="1166"/>
      <c r="AV17" s="1166"/>
      <c r="AW17" s="1166"/>
      <c r="AX17" s="1166"/>
      <c r="AY17" s="1166"/>
      <c r="AZ17" s="1167"/>
    </row>
    <row r="18" spans="1:52">
      <c r="A18" s="509" t="s">
        <v>376</v>
      </c>
      <c r="B18" s="1163" t="s">
        <v>377</v>
      </c>
      <c r="C18" s="1164"/>
      <c r="D18" s="1165"/>
      <c r="E18" s="517" t="s">
        <v>378</v>
      </c>
      <c r="F18" s="1185"/>
      <c r="G18" s="1186"/>
      <c r="H18" s="1187"/>
      <c r="I18" s="1154"/>
      <c r="J18" s="1155"/>
      <c r="K18" s="1155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6"/>
      <c r="AV18" s="1166"/>
      <c r="AW18" s="1166"/>
      <c r="AX18" s="1166"/>
      <c r="AY18" s="1166"/>
      <c r="AZ18" s="1167"/>
    </row>
    <row r="19" spans="1:52" ht="15.75" thickBot="1">
      <c r="A19" s="509" t="s">
        <v>379</v>
      </c>
      <c r="B19" s="1209"/>
      <c r="C19" s="1210"/>
      <c r="D19" s="1211"/>
      <c r="E19" s="518"/>
      <c r="F19" s="1203"/>
      <c r="G19" s="1204"/>
      <c r="H19" s="1205"/>
      <c r="I19" s="1156"/>
      <c r="J19" s="1157"/>
      <c r="K19" s="1157"/>
      <c r="L19" s="1212"/>
      <c r="M19" s="1212"/>
      <c r="N19" s="1212"/>
      <c r="O19" s="1212"/>
      <c r="P19" s="1212"/>
      <c r="Q19" s="1212"/>
      <c r="R19" s="1212"/>
      <c r="S19" s="1212"/>
      <c r="T19" s="1212"/>
      <c r="U19" s="1212"/>
      <c r="V19" s="1212"/>
      <c r="W19" s="1212"/>
      <c r="X19" s="1212"/>
      <c r="Y19" s="1212"/>
      <c r="Z19" s="1212"/>
      <c r="AA19" s="1212"/>
      <c r="AB19" s="1212"/>
      <c r="AC19" s="1212"/>
      <c r="AD19" s="1212"/>
      <c r="AE19" s="1212"/>
      <c r="AF19" s="1212"/>
      <c r="AG19" s="1212"/>
      <c r="AH19" s="1212"/>
      <c r="AI19" s="1212"/>
      <c r="AJ19" s="1212"/>
      <c r="AK19" s="1212"/>
      <c r="AL19" s="1212"/>
      <c r="AM19" s="1212"/>
      <c r="AN19" s="1212"/>
      <c r="AO19" s="1212"/>
      <c r="AP19" s="1212"/>
      <c r="AQ19" s="1212"/>
      <c r="AR19" s="1212"/>
      <c r="AS19" s="1212"/>
      <c r="AT19" s="1212"/>
      <c r="AU19" s="1212"/>
      <c r="AV19" s="1212"/>
      <c r="AW19" s="1212"/>
      <c r="AX19" s="1212"/>
      <c r="AY19" s="1212"/>
      <c r="AZ19" s="1213"/>
    </row>
    <row r="20" spans="1:52">
      <c r="A20" s="509" t="s">
        <v>380</v>
      </c>
      <c r="B20" s="1209"/>
      <c r="C20" s="1210"/>
      <c r="D20" s="1211"/>
      <c r="E20" s="518"/>
      <c r="F20" s="1203"/>
      <c r="G20" s="1204"/>
      <c r="H20" s="1205"/>
      <c r="I20" s="1214"/>
      <c r="J20" s="1215"/>
      <c r="K20" s="1215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66"/>
      <c r="AN20" s="1166"/>
      <c r="AO20" s="1166"/>
      <c r="AP20" s="1166"/>
      <c r="AQ20" s="1166"/>
      <c r="AR20" s="1166"/>
      <c r="AS20" s="1166"/>
      <c r="AT20" s="1166"/>
      <c r="AU20" s="1166"/>
      <c r="AV20" s="1166"/>
      <c r="AW20" s="1166"/>
      <c r="AX20" s="1166"/>
      <c r="AY20" s="1166"/>
      <c r="AZ20" s="1167"/>
    </row>
    <row r="21" spans="1:52" ht="15.75" thickBot="1">
      <c r="A21" s="509" t="s">
        <v>381</v>
      </c>
      <c r="B21" s="1209"/>
      <c r="C21" s="1210"/>
      <c r="D21" s="1211"/>
      <c r="E21" s="518"/>
      <c r="F21" s="1203"/>
      <c r="G21" s="1204"/>
      <c r="H21" s="120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09"/>
      <c r="C22" s="1210"/>
      <c r="D22" s="1211"/>
      <c r="E22" s="518" t="s">
        <v>385</v>
      </c>
      <c r="F22" s="1188"/>
      <c r="G22" s="1189"/>
      <c r="H22" s="1190"/>
      <c r="I22" s="525" t="s">
        <v>386</v>
      </c>
      <c r="J22" s="526"/>
      <c r="K22" s="527"/>
      <c r="L22" s="528"/>
      <c r="M22" s="526"/>
      <c r="N22" s="1219"/>
      <c r="O22" s="1219"/>
      <c r="P22" s="1219"/>
      <c r="Q22" s="1219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09"/>
      <c r="C23" s="1210"/>
      <c r="D23" s="1211"/>
      <c r="E23" s="533" t="s">
        <v>389</v>
      </c>
      <c r="F23" s="1177"/>
      <c r="G23" s="1178"/>
      <c r="H23" s="1179"/>
      <c r="I23" s="534" t="s">
        <v>390</v>
      </c>
      <c r="J23" s="535"/>
      <c r="K23" s="536"/>
      <c r="L23" s="537"/>
      <c r="M23" s="535"/>
      <c r="N23" s="1220"/>
      <c r="O23" s="1220"/>
      <c r="P23" s="1220"/>
      <c r="Q23" s="1220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3" t="s">
        <v>393</v>
      </c>
      <c r="C24" s="1164"/>
      <c r="D24" s="1165"/>
      <c r="E24" s="517" t="s">
        <v>394</v>
      </c>
      <c r="F24" s="1185"/>
      <c r="G24" s="1186"/>
      <c r="H24" s="1187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3" t="s">
        <v>397</v>
      </c>
      <c r="C25" s="1164"/>
      <c r="D25" s="1165"/>
      <c r="E25" s="518"/>
      <c r="F25" s="1188"/>
      <c r="G25" s="1189"/>
      <c r="H25" s="1190"/>
      <c r="I25" s="542"/>
      <c r="J25" s="543"/>
      <c r="K25" s="544"/>
      <c r="L25" s="1216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  <c r="AC25" s="1217"/>
      <c r="AD25" s="1217"/>
      <c r="AE25" s="1217"/>
      <c r="AF25" s="1217"/>
      <c r="AG25" s="1217"/>
      <c r="AH25" s="1217"/>
      <c r="AI25" s="1217"/>
      <c r="AJ25" s="1217"/>
      <c r="AK25" s="1217"/>
      <c r="AL25" s="1217"/>
      <c r="AM25" s="1217"/>
      <c r="AN25" s="1217"/>
      <c r="AO25" s="1217"/>
      <c r="AP25" s="1217"/>
      <c r="AQ25" s="1217"/>
      <c r="AR25" s="1217"/>
      <c r="AS25" s="1217"/>
      <c r="AT25" s="1217"/>
      <c r="AU25" s="1217"/>
      <c r="AV25" s="1217"/>
      <c r="AW25" s="1217"/>
      <c r="AX25" s="1217"/>
      <c r="AY25" s="1217"/>
      <c r="AZ25" s="1218"/>
    </row>
    <row r="26" spans="1:52">
      <c r="A26" s="510" t="s">
        <v>359</v>
      </c>
      <c r="B26" s="1163" t="s">
        <v>398</v>
      </c>
      <c r="C26" s="1164"/>
      <c r="D26" s="1165"/>
      <c r="E26" s="518" t="s">
        <v>399</v>
      </c>
      <c r="F26" s="1188"/>
      <c r="G26" s="1189"/>
      <c r="H26" s="1190"/>
      <c r="I26" s="542"/>
      <c r="J26" s="543"/>
      <c r="K26" s="544"/>
      <c r="L26" s="1216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7"/>
      <c r="Z26" s="1217"/>
      <c r="AA26" s="1217"/>
      <c r="AB26" s="1217"/>
      <c r="AC26" s="1217"/>
      <c r="AD26" s="1217"/>
      <c r="AE26" s="1217"/>
      <c r="AF26" s="1217"/>
      <c r="AG26" s="1217"/>
      <c r="AH26" s="1217"/>
      <c r="AI26" s="1217"/>
      <c r="AJ26" s="1217"/>
      <c r="AK26" s="1217"/>
      <c r="AL26" s="1217"/>
      <c r="AM26" s="1217"/>
      <c r="AN26" s="1217"/>
      <c r="AO26" s="1217"/>
      <c r="AP26" s="1217"/>
      <c r="AQ26" s="1217"/>
      <c r="AR26" s="1217"/>
      <c r="AS26" s="1217"/>
      <c r="AT26" s="1217"/>
      <c r="AU26" s="1217"/>
      <c r="AV26" s="1217"/>
      <c r="AW26" s="1217"/>
      <c r="AX26" s="1217"/>
      <c r="AY26" s="1217"/>
      <c r="AZ26" s="1218"/>
    </row>
    <row r="27" spans="1:52" ht="15.75" thickBot="1">
      <c r="A27" s="511" t="s">
        <v>400</v>
      </c>
      <c r="B27" s="1163" t="s">
        <v>401</v>
      </c>
      <c r="C27" s="1164"/>
      <c r="D27" s="1165"/>
      <c r="E27" s="518" t="s">
        <v>402</v>
      </c>
      <c r="F27" s="1188"/>
      <c r="G27" s="1189"/>
      <c r="H27" s="1190"/>
      <c r="I27" s="542"/>
      <c r="J27" s="543"/>
      <c r="K27" s="544"/>
      <c r="L27" s="1216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7"/>
      <c r="AO27" s="1217"/>
      <c r="AP27" s="1217"/>
      <c r="AQ27" s="1217"/>
      <c r="AR27" s="1217"/>
      <c r="AS27" s="1217"/>
      <c r="AT27" s="1217"/>
      <c r="AU27" s="1217"/>
      <c r="AV27" s="1217"/>
      <c r="AW27" s="1217"/>
      <c r="AX27" s="1217"/>
      <c r="AY27" s="1217"/>
      <c r="AZ27" s="1218"/>
    </row>
    <row r="28" spans="1:52">
      <c r="A28" s="548"/>
      <c r="B28" s="1221"/>
      <c r="C28" s="1222"/>
      <c r="D28" s="1223"/>
      <c r="E28" s="518" t="s">
        <v>403</v>
      </c>
      <c r="F28" s="1188"/>
      <c r="G28" s="1189"/>
      <c r="H28" s="1190"/>
      <c r="I28" s="542"/>
      <c r="J28" s="543"/>
      <c r="K28" s="544"/>
      <c r="L28" s="1216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7"/>
      <c r="Z28" s="1217"/>
      <c r="AA28" s="1217"/>
      <c r="AB28" s="1217"/>
      <c r="AC28" s="1217"/>
      <c r="AD28" s="1217"/>
      <c r="AE28" s="1217"/>
      <c r="AF28" s="1217"/>
      <c r="AG28" s="1217"/>
      <c r="AH28" s="1217"/>
      <c r="AI28" s="1217"/>
      <c r="AJ28" s="1217"/>
      <c r="AK28" s="1217"/>
      <c r="AL28" s="1217"/>
      <c r="AM28" s="1217"/>
      <c r="AN28" s="1217"/>
      <c r="AO28" s="1217"/>
      <c r="AP28" s="1217"/>
      <c r="AQ28" s="1217"/>
      <c r="AR28" s="1217"/>
      <c r="AS28" s="1217"/>
      <c r="AT28" s="1217"/>
      <c r="AU28" s="1217"/>
      <c r="AV28" s="1217"/>
      <c r="AW28" s="1217"/>
      <c r="AX28" s="1217"/>
      <c r="AY28" s="1217"/>
      <c r="AZ28" s="1218"/>
    </row>
    <row r="29" spans="1:52">
      <c r="A29" s="548"/>
      <c r="B29" s="1230"/>
      <c r="C29" s="1231"/>
      <c r="D29" s="1232"/>
      <c r="E29" s="518" t="s">
        <v>404</v>
      </c>
      <c r="F29" s="1188"/>
      <c r="G29" s="1189"/>
      <c r="H29" s="1190"/>
      <c r="I29" s="542"/>
      <c r="J29" s="543"/>
      <c r="K29" s="544"/>
      <c r="L29" s="1216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  <c r="AC29" s="1217"/>
      <c r="AD29" s="1217"/>
      <c r="AE29" s="1217"/>
      <c r="AF29" s="1217"/>
      <c r="AG29" s="1217"/>
      <c r="AH29" s="1217"/>
      <c r="AI29" s="1217"/>
      <c r="AJ29" s="1217"/>
      <c r="AK29" s="1217"/>
      <c r="AL29" s="1217"/>
      <c r="AM29" s="1217"/>
      <c r="AN29" s="1217"/>
      <c r="AO29" s="1217"/>
      <c r="AP29" s="1217"/>
      <c r="AQ29" s="1217"/>
      <c r="AR29" s="1217"/>
      <c r="AS29" s="1217"/>
      <c r="AT29" s="1217"/>
      <c r="AU29" s="1217"/>
      <c r="AV29" s="1217"/>
      <c r="AW29" s="1217"/>
      <c r="AX29" s="1217"/>
      <c r="AY29" s="1217"/>
      <c r="AZ29" s="1218"/>
    </row>
    <row r="30" spans="1:52">
      <c r="A30" s="548"/>
      <c r="B30" s="1230"/>
      <c r="C30" s="1231"/>
      <c r="D30" s="1232"/>
      <c r="E30" s="518"/>
      <c r="F30" s="1188"/>
      <c r="G30" s="1189"/>
      <c r="H30" s="1190"/>
      <c r="I30" s="542"/>
      <c r="J30" s="543"/>
      <c r="K30" s="544"/>
      <c r="L30" s="1216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7"/>
      <c r="Z30" s="1217"/>
      <c r="AA30" s="1217"/>
      <c r="AB30" s="1217"/>
      <c r="AC30" s="1217"/>
      <c r="AD30" s="1217"/>
      <c r="AE30" s="1217"/>
      <c r="AF30" s="1217"/>
      <c r="AG30" s="1217"/>
      <c r="AH30" s="1217"/>
      <c r="AI30" s="1217"/>
      <c r="AJ30" s="1217"/>
      <c r="AK30" s="1217"/>
      <c r="AL30" s="1217"/>
      <c r="AM30" s="1217"/>
      <c r="AN30" s="1217"/>
      <c r="AO30" s="1217"/>
      <c r="AP30" s="1217"/>
      <c r="AQ30" s="1217"/>
      <c r="AR30" s="1217"/>
      <c r="AS30" s="1217"/>
      <c r="AT30" s="1217"/>
      <c r="AU30" s="1217"/>
      <c r="AV30" s="1217"/>
      <c r="AW30" s="1217"/>
      <c r="AX30" s="1217"/>
      <c r="AY30" s="1217"/>
      <c r="AZ30" s="1218"/>
    </row>
    <row r="31" spans="1:52" ht="15.75" thickBot="1">
      <c r="A31" s="549"/>
      <c r="B31" s="1224"/>
      <c r="C31" s="1225"/>
      <c r="D31" s="1226"/>
      <c r="E31" s="533" t="s">
        <v>405</v>
      </c>
      <c r="F31" s="1177"/>
      <c r="G31" s="1178"/>
      <c r="H31" s="1179"/>
      <c r="I31" s="550"/>
      <c r="J31" s="551"/>
      <c r="K31" s="552"/>
      <c r="L31" s="1227"/>
      <c r="M31" s="1228"/>
      <c r="N31" s="1228"/>
      <c r="O31" s="1228"/>
      <c r="P31" s="1228"/>
      <c r="Q31" s="1228"/>
      <c r="R31" s="1228"/>
      <c r="S31" s="1228"/>
      <c r="T31" s="1228"/>
      <c r="U31" s="1228"/>
      <c r="V31" s="1228"/>
      <c r="W31" s="1228"/>
      <c r="X31" s="1228"/>
      <c r="Y31" s="1228"/>
      <c r="Z31" s="1228"/>
      <c r="AA31" s="1228"/>
      <c r="AB31" s="1228"/>
      <c r="AC31" s="1228"/>
      <c r="AD31" s="1228"/>
      <c r="AE31" s="1228"/>
      <c r="AF31" s="1228"/>
      <c r="AG31" s="1228"/>
      <c r="AH31" s="1228"/>
      <c r="AI31" s="1228"/>
      <c r="AJ31" s="1228"/>
      <c r="AK31" s="1228"/>
      <c r="AL31" s="1228"/>
      <c r="AM31" s="1228"/>
      <c r="AN31" s="1228"/>
      <c r="AO31" s="1228"/>
      <c r="AP31" s="1228"/>
      <c r="AQ31" s="1228"/>
      <c r="AR31" s="1228"/>
      <c r="AS31" s="1228"/>
      <c r="AT31" s="1228"/>
      <c r="AU31" s="1228"/>
      <c r="AV31" s="1228"/>
      <c r="AW31" s="1228"/>
      <c r="AX31" s="1228"/>
      <c r="AY31" s="1228"/>
      <c r="AZ31" s="1229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Petr Musil</cp:lastModifiedBy>
  <cp:lastPrinted>2014-09-17T12:36:54Z</cp:lastPrinted>
  <dcterms:created xsi:type="dcterms:W3CDTF">1997-11-05T15:09:39Z</dcterms:created>
  <dcterms:modified xsi:type="dcterms:W3CDTF">2019-10-01T08:16:59Z</dcterms:modified>
</cp:coreProperties>
</file>