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\OSZP\ENVIUCET\_web_prezentace\2025\2_sada\"/>
    </mc:Choice>
  </mc:AlternateContent>
  <bookViews>
    <workbookView xWindow="480" yWindow="150" windowWidth="13380" windowHeight="7950"/>
  </bookViews>
  <sheets>
    <sheet name="MFA" sheetId="4" r:id="rId1"/>
  </sheets>
  <calcPr calcId="162913"/>
</workbook>
</file>

<file path=xl/calcChain.xml><?xml version="1.0" encoding="utf-8"?>
<calcChain xmlns="http://schemas.openxmlformats.org/spreadsheetml/2006/main">
  <c r="Q29" i="4" l="1"/>
  <c r="Q28" i="4"/>
  <c r="Q27" i="4"/>
  <c r="R29" i="4" l="1"/>
  <c r="R28" i="4"/>
  <c r="R27" i="4"/>
  <c r="L29" i="4" l="1"/>
  <c r="M29" i="4"/>
  <c r="N29" i="4"/>
  <c r="O29" i="4"/>
  <c r="P29" i="4"/>
  <c r="K29" i="4"/>
  <c r="N27" i="4"/>
  <c r="P27" i="4"/>
  <c r="M28" i="4"/>
  <c r="L28" i="4"/>
  <c r="O28" i="4"/>
  <c r="L27" i="4"/>
  <c r="O27" i="4"/>
  <c r="K28" i="4"/>
  <c r="K27" i="4"/>
  <c r="P28" i="4" l="1"/>
  <c r="N28" i="4"/>
  <c r="M27" i="4"/>
</calcChain>
</file>

<file path=xl/sharedStrings.xml><?xml version="1.0" encoding="utf-8"?>
<sst xmlns="http://schemas.openxmlformats.org/spreadsheetml/2006/main" count="60" uniqueCount="33">
  <si>
    <t>Materiálové toky</t>
  </si>
  <si>
    <t>Material flows</t>
  </si>
  <si>
    <t>tisíce tun</t>
  </si>
  <si>
    <t>Thousand tonnes</t>
  </si>
  <si>
    <t>Domácí užitá těžba</t>
  </si>
  <si>
    <t>Domestic extraction (used)</t>
  </si>
  <si>
    <t>Celkem</t>
  </si>
  <si>
    <t>Total</t>
  </si>
  <si>
    <t>Biomasa</t>
  </si>
  <si>
    <t>Biomass</t>
  </si>
  <si>
    <t>Kovové nerosty</t>
  </si>
  <si>
    <t>Metal ores</t>
  </si>
  <si>
    <t>Nekovové nerosty</t>
  </si>
  <si>
    <t>Non metalic minerals</t>
  </si>
  <si>
    <t>Fosilní paliva</t>
  </si>
  <si>
    <t>Fossil fuels</t>
  </si>
  <si>
    <t>Dovoz</t>
  </si>
  <si>
    <t>Import</t>
  </si>
  <si>
    <t>Ostatní výrobky</t>
  </si>
  <si>
    <t>Other products</t>
  </si>
  <si>
    <t>Odpady</t>
  </si>
  <si>
    <t>-</t>
  </si>
  <si>
    <t>Waste</t>
  </si>
  <si>
    <t>Vývoz</t>
  </si>
  <si>
    <t>Export</t>
  </si>
  <si>
    <t xml:space="preserve">Vybrané indikátory </t>
  </si>
  <si>
    <t>Selected indicators</t>
  </si>
  <si>
    <t>Přímý materiálový vstup (DMI)</t>
  </si>
  <si>
    <t>Direct material input (DMI)</t>
  </si>
  <si>
    <t>Domácí materiálová spotřeba (DMC)</t>
  </si>
  <si>
    <t>Domestic material consumption (DMC)</t>
  </si>
  <si>
    <t>Fyzická bilance zahraničního obchodu (PTB)</t>
  </si>
  <si>
    <t>Physical trade balance (PTB)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</si>
</sst>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43" formatCode="_-* #,##0.00_-;\-* #,##0.00_-;_-* &quot;-&quot;??_-;_-@_-"/>
    <numFmt numFmtId="164" formatCode="#\ ##0"/>
    <numFmt numFmtId="165" formatCode="00"/>
    <numFmt numFmtId="166" formatCode="_-* #,##0.00_£_-;\-* #,##0.00_£_-;_-* &quot;-&quot;??_£_-;_-@_-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4" fillId="0" borderId="10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5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/>
    <xf numFmtId="0" fontId="4" fillId="0" borderId="4" xfId="0" applyFont="1" applyFill="1" applyBorder="1" applyAlignment="1">
      <alignment horizontal="left" wrapText="1"/>
    </xf>
    <xf numFmtId="3" fontId="4" fillId="0" borderId="5" xfId="1" applyNumberFormat="1" applyFont="1" applyFill="1" applyBorder="1" applyAlignment="1" applyProtection="1">
      <alignment horizontal="right"/>
      <protection locked="0"/>
    </xf>
    <xf numFmtId="3" fontId="4" fillId="0" borderId="6" xfId="1" applyNumberFormat="1" applyFont="1" applyFill="1" applyBorder="1" applyAlignment="1" applyProtection="1">
      <alignment horizontal="right"/>
      <protection locked="0"/>
    </xf>
    <xf numFmtId="1" fontId="5" fillId="0" borderId="4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left" wrapText="1"/>
    </xf>
    <xf numFmtId="3" fontId="4" fillId="0" borderId="7" xfId="1" applyNumberFormat="1" applyFont="1" applyFill="1" applyBorder="1" applyAlignment="1" applyProtection="1">
      <alignment horizontal="right"/>
      <protection locked="0"/>
    </xf>
    <xf numFmtId="164" fontId="10" fillId="0" borderId="0" xfId="0" applyNumberFormat="1" applyFont="1" applyFill="1" applyBorder="1" applyAlignment="1" applyProtection="1">
      <alignment horizontal="left" wrapText="1"/>
    </xf>
    <xf numFmtId="0" fontId="6" fillId="0" borderId="0" xfId="0" applyFont="1" applyFill="1"/>
    <xf numFmtId="165" fontId="9" fillId="0" borderId="0" xfId="0" applyNumberFormat="1" applyFont="1" applyFill="1" applyBorder="1" applyAlignment="1" applyProtection="1">
      <alignment horizontal="left" wrapText="1"/>
    </xf>
    <xf numFmtId="165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Font="1" applyFill="1"/>
    <xf numFmtId="3" fontId="4" fillId="0" borderId="8" xfId="1" applyNumberFormat="1" applyFont="1" applyFill="1" applyBorder="1" applyAlignment="1" applyProtection="1">
      <alignment horizontal="right"/>
      <protection locked="0"/>
    </xf>
    <xf numFmtId="165" fontId="10" fillId="0" borderId="1" xfId="0" applyNumberFormat="1" applyFont="1" applyFill="1" applyBorder="1" applyAlignment="1" applyProtection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3" fontId="4" fillId="0" borderId="9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/>
    <xf numFmtId="165" fontId="10" fillId="0" borderId="9" xfId="0" applyNumberFormat="1" applyFont="1" applyFill="1" applyBorder="1" applyAlignment="1" applyProtection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1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8">
    <cellStyle name="Celkem 2" xfId="19"/>
    <cellStyle name="Comma 2" xfId="2"/>
    <cellStyle name="Čárka" xfId="1" builtinId="3"/>
    <cellStyle name="Datum" xfId="20"/>
    <cellStyle name="Finanční0" xfId="21"/>
    <cellStyle name="HEADING1" xfId="22"/>
    <cellStyle name="HEADING2" xfId="23"/>
    <cellStyle name="Měna0" xfId="24"/>
    <cellStyle name="Normal 2" xfId="3"/>
    <cellStyle name="Normal 3" xfId="4"/>
    <cellStyle name="Normal_MEDIANS_ALL_FLOWS_UM_LV" xfId="5"/>
    <cellStyle name="Normale_cpa_2002_en" xfId="6"/>
    <cellStyle name="Normální" xfId="0" builtinId="0"/>
    <cellStyle name="normální 2 2" xfId="7"/>
    <cellStyle name="normální 2 2 2" xfId="8"/>
    <cellStyle name="normální 2 2 3" xfId="9"/>
    <cellStyle name="normální 2 3" xfId="10"/>
    <cellStyle name="normální 2 3 2" xfId="11"/>
    <cellStyle name="normální 2 4" xfId="12"/>
    <cellStyle name="normální 3 2" xfId="13"/>
    <cellStyle name="normální 3 3" xfId="14"/>
    <cellStyle name="normální 4 2" xfId="15"/>
    <cellStyle name="Paprastas_Sheet1_1" xfId="16"/>
    <cellStyle name="Pevný" xfId="25"/>
    <cellStyle name="Standard 2" xfId="17"/>
    <cellStyle name="Standard 3" xfId="18"/>
    <cellStyle name="Záhlaví 1" xfId="26"/>
    <cellStyle name="Záhlaví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N27" sqref="N27:R29"/>
    </sheetView>
  </sheetViews>
  <sheetFormatPr defaultRowHeight="12.75" x14ac:dyDescent="0.2"/>
  <cols>
    <col min="1" max="1" width="23.7109375" style="31" customWidth="1"/>
    <col min="2" max="13" width="7.140625" customWidth="1"/>
    <col min="14" max="18" width="7.140625" style="36" customWidth="1"/>
    <col min="19" max="19" width="23.85546875" style="32" customWidth="1"/>
  </cols>
  <sheetData>
    <row r="1" spans="1:19" ht="19.149999999999999" customHeight="1" x14ac:dyDescent="0.2">
      <c r="A1" s="1" t="s">
        <v>0</v>
      </c>
      <c r="S1" s="2" t="s">
        <v>1</v>
      </c>
    </row>
    <row r="2" spans="1:19" ht="16.149999999999999" customHeight="1" thickBot="1" x14ac:dyDescent="0.25">
      <c r="A2" s="3" t="s">
        <v>2</v>
      </c>
      <c r="B2" s="43"/>
      <c r="C2" s="44"/>
      <c r="D2" s="44"/>
      <c r="E2" s="43"/>
      <c r="F2" s="44"/>
      <c r="G2" s="44"/>
      <c r="H2" s="4"/>
      <c r="I2" s="4"/>
      <c r="J2" s="4"/>
      <c r="K2" s="4"/>
      <c r="L2" s="4"/>
      <c r="M2" s="4"/>
      <c r="N2" s="37"/>
      <c r="O2" s="37"/>
      <c r="P2" s="37"/>
      <c r="Q2" s="37"/>
      <c r="R2" s="37"/>
      <c r="S2" s="5" t="s">
        <v>3</v>
      </c>
    </row>
    <row r="3" spans="1:19" s="9" customFormat="1" ht="30.75" customHeight="1" thickBot="1" x14ac:dyDescent="0.25">
      <c r="A3" s="6"/>
      <c r="B3" s="7">
        <v>1995</v>
      </c>
      <c r="C3" s="7">
        <v>2000</v>
      </c>
      <c r="D3" s="7">
        <v>2005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7">
        <v>2021</v>
      </c>
      <c r="Q3" s="7">
        <v>2022</v>
      </c>
      <c r="R3" s="7">
        <v>2023</v>
      </c>
      <c r="S3" s="8"/>
    </row>
    <row r="4" spans="1:19" s="12" customFormat="1" ht="19.899999999999999" customHeight="1" thickBot="1" x14ac:dyDescent="0.25">
      <c r="A4" s="10"/>
      <c r="B4" s="40" t="s">
        <v>4</v>
      </c>
      <c r="C4" s="40"/>
      <c r="D4" s="40"/>
      <c r="E4" s="41"/>
      <c r="F4" s="41"/>
      <c r="H4" s="33"/>
      <c r="I4" s="42" t="s">
        <v>5</v>
      </c>
      <c r="J4" s="41"/>
      <c r="K4" s="41"/>
      <c r="L4" s="41"/>
      <c r="M4" s="41"/>
      <c r="N4" s="41"/>
      <c r="O4" s="38"/>
      <c r="P4" s="38"/>
      <c r="Q4" s="38"/>
      <c r="R4" s="38"/>
      <c r="S4" s="11"/>
    </row>
    <row r="5" spans="1:19" s="12" customFormat="1" ht="15" customHeight="1" x14ac:dyDescent="0.2">
      <c r="A5" s="13" t="s">
        <v>6</v>
      </c>
      <c r="B5" s="14">
        <v>187535.51422652943</v>
      </c>
      <c r="C5" s="14">
        <v>176138.71122142352</v>
      </c>
      <c r="D5" s="14">
        <v>181396.25711253125</v>
      </c>
      <c r="E5" s="15">
        <v>163033.58018943065</v>
      </c>
      <c r="F5" s="15">
        <v>172064.05095868814</v>
      </c>
      <c r="G5" s="15">
        <v>157153.09407845291</v>
      </c>
      <c r="H5" s="15">
        <v>152295.14205261576</v>
      </c>
      <c r="I5" s="15">
        <v>157678.63512601823</v>
      </c>
      <c r="J5" s="15">
        <v>160139.53917385513</v>
      </c>
      <c r="K5" s="15">
        <v>159827.17442632586</v>
      </c>
      <c r="L5" s="15">
        <v>159928.17754469864</v>
      </c>
      <c r="M5" s="15">
        <v>165225.29419524904</v>
      </c>
      <c r="N5" s="15">
        <v>166709.90470372821</v>
      </c>
      <c r="O5" s="15">
        <v>162010.18915940885</v>
      </c>
      <c r="P5" s="15">
        <v>163886.52977552346</v>
      </c>
      <c r="Q5" s="15">
        <v>162353.24245539593</v>
      </c>
      <c r="R5" s="15">
        <v>143439.47207073169</v>
      </c>
      <c r="S5" s="16" t="s">
        <v>7</v>
      </c>
    </row>
    <row r="6" spans="1:19" s="20" customFormat="1" ht="15" customHeight="1" x14ac:dyDescent="0.2">
      <c r="A6" s="21" t="s">
        <v>8</v>
      </c>
      <c r="B6" s="18">
        <v>34866.172226529408</v>
      </c>
      <c r="C6" s="18">
        <v>32011.541221423529</v>
      </c>
      <c r="D6" s="18">
        <v>33231.424112531247</v>
      </c>
      <c r="E6" s="18">
        <v>31884.685189430671</v>
      </c>
      <c r="F6" s="18">
        <v>35266.743958688145</v>
      </c>
      <c r="G6" s="18">
        <v>32317.557678452904</v>
      </c>
      <c r="H6" s="18">
        <v>34098.447852615755</v>
      </c>
      <c r="I6" s="18">
        <v>38011.471126018208</v>
      </c>
      <c r="J6" s="18">
        <v>34379.315773855109</v>
      </c>
      <c r="K6" s="18">
        <v>38346.123026325862</v>
      </c>
      <c r="L6" s="18">
        <v>38091.444544698665</v>
      </c>
      <c r="M6" s="18">
        <v>39009.782195249056</v>
      </c>
      <c r="N6" s="18">
        <v>43472.43570512822</v>
      </c>
      <c r="O6" s="18">
        <v>48331.011739408837</v>
      </c>
      <c r="P6" s="18">
        <v>46038.262557763468</v>
      </c>
      <c r="Q6" s="18">
        <v>42206.787521835926</v>
      </c>
      <c r="R6" s="18">
        <v>37760.777566531702</v>
      </c>
      <c r="S6" s="19" t="s">
        <v>9</v>
      </c>
    </row>
    <row r="7" spans="1:19" s="23" customFormat="1" ht="15" customHeight="1" x14ac:dyDescent="0.2">
      <c r="A7" s="21" t="s">
        <v>10</v>
      </c>
      <c r="B7" s="18">
        <v>141</v>
      </c>
      <c r="C7" s="18">
        <v>99</v>
      </c>
      <c r="D7" s="18">
        <v>82</v>
      </c>
      <c r="E7" s="18">
        <v>141</v>
      </c>
      <c r="F7" s="18">
        <v>142</v>
      </c>
      <c r="G7" s="18">
        <v>130</v>
      </c>
      <c r="H7" s="18">
        <v>150</v>
      </c>
      <c r="I7" s="18">
        <v>137</v>
      </c>
      <c r="J7" s="18">
        <v>91</v>
      </c>
      <c r="K7" s="18">
        <v>73</v>
      </c>
      <c r="L7" s="18">
        <v>12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22" t="s">
        <v>11</v>
      </c>
    </row>
    <row r="8" spans="1:19" s="20" customFormat="1" ht="15" customHeight="1" x14ac:dyDescent="0.2">
      <c r="A8" s="21" t="s">
        <v>12</v>
      </c>
      <c r="B8" s="18">
        <v>72205.342000000004</v>
      </c>
      <c r="C8" s="18">
        <v>75672.97</v>
      </c>
      <c r="D8" s="18">
        <v>85586.032999999996</v>
      </c>
      <c r="E8" s="18">
        <v>75545.554999999993</v>
      </c>
      <c r="F8" s="18">
        <v>78521.747000000003</v>
      </c>
      <c r="G8" s="18">
        <v>69880.196400000001</v>
      </c>
      <c r="H8" s="18">
        <v>68534.914199999999</v>
      </c>
      <c r="I8" s="18">
        <v>72528.104000000007</v>
      </c>
      <c r="J8" s="18">
        <v>79486.003400000001</v>
      </c>
      <c r="K8" s="18">
        <v>76431.731400000004</v>
      </c>
      <c r="L8" s="18">
        <v>77396.566999999995</v>
      </c>
      <c r="M8" s="18">
        <v>82661.872000000003</v>
      </c>
      <c r="N8" s="18">
        <v>82416.688998600002</v>
      </c>
      <c r="O8" s="18">
        <v>82112.017420000004</v>
      </c>
      <c r="P8" s="18">
        <v>86347.407217760003</v>
      </c>
      <c r="Q8" s="18">
        <v>85256.434933559998</v>
      </c>
      <c r="R8" s="18">
        <v>75863.054504200001</v>
      </c>
      <c r="S8" s="22" t="s">
        <v>13</v>
      </c>
    </row>
    <row r="9" spans="1:19" s="20" customFormat="1" ht="15" customHeight="1" thickBot="1" x14ac:dyDescent="0.25">
      <c r="A9" s="21" t="s">
        <v>14</v>
      </c>
      <c r="B9" s="24">
        <v>80323</v>
      </c>
      <c r="C9" s="24">
        <v>68355.199999999997</v>
      </c>
      <c r="D9" s="24">
        <v>62496.800000000003</v>
      </c>
      <c r="E9" s="24">
        <v>55462.34</v>
      </c>
      <c r="F9" s="24">
        <v>58133.56</v>
      </c>
      <c r="G9" s="24">
        <v>54825.34</v>
      </c>
      <c r="H9" s="24">
        <v>49511.78</v>
      </c>
      <c r="I9" s="24">
        <v>47002.06</v>
      </c>
      <c r="J9" s="24">
        <v>46183.22</v>
      </c>
      <c r="K9" s="24">
        <v>44976.32</v>
      </c>
      <c r="L9" s="24">
        <v>44428.165999999997</v>
      </c>
      <c r="M9" s="24">
        <v>43553.64</v>
      </c>
      <c r="N9" s="24">
        <v>40820.78</v>
      </c>
      <c r="O9" s="24">
        <v>31567.16</v>
      </c>
      <c r="P9" s="24">
        <v>31500.86</v>
      </c>
      <c r="Q9" s="24">
        <v>34890.019999999997</v>
      </c>
      <c r="R9" s="24">
        <v>29815.64</v>
      </c>
      <c r="S9" s="25" t="s">
        <v>15</v>
      </c>
    </row>
    <row r="10" spans="1:19" s="12" customFormat="1" ht="19.899999999999999" customHeight="1" thickBot="1" x14ac:dyDescent="0.25">
      <c r="A10" s="26"/>
      <c r="B10" s="40" t="s">
        <v>16</v>
      </c>
      <c r="C10" s="40"/>
      <c r="D10" s="40"/>
      <c r="E10" s="41"/>
      <c r="F10" s="41"/>
      <c r="G10" s="35"/>
      <c r="H10" s="33"/>
      <c r="I10" s="42" t="s">
        <v>17</v>
      </c>
      <c r="J10" s="41"/>
      <c r="K10" s="41"/>
      <c r="L10" s="41"/>
      <c r="M10" s="41"/>
      <c r="N10" s="41"/>
      <c r="O10" s="39"/>
      <c r="P10" s="39"/>
      <c r="Q10" s="39"/>
      <c r="R10" s="39"/>
      <c r="S10" s="27"/>
    </row>
    <row r="11" spans="1:19" s="29" customFormat="1" ht="15" customHeight="1" x14ac:dyDescent="0.2">
      <c r="A11" s="10" t="s">
        <v>6</v>
      </c>
      <c r="B11" s="28">
        <v>42043.183560883997</v>
      </c>
      <c r="C11" s="28">
        <v>44561.509350363493</v>
      </c>
      <c r="D11" s="28">
        <v>57894.382389999999</v>
      </c>
      <c r="E11" s="18">
        <v>67452.288044000001</v>
      </c>
      <c r="F11" s="18">
        <v>70627.692321450013</v>
      </c>
      <c r="G11" s="18">
        <v>66883.103091940022</v>
      </c>
      <c r="H11" s="18">
        <v>70870.443660586985</v>
      </c>
      <c r="I11" s="18">
        <v>73370.017403315986</v>
      </c>
      <c r="J11" s="18">
        <v>78723.086794863004</v>
      </c>
      <c r="K11" s="18">
        <v>76336.851865639081</v>
      </c>
      <c r="L11" s="18">
        <v>78482.080278153982</v>
      </c>
      <c r="M11" s="18">
        <v>80321.274062928016</v>
      </c>
      <c r="N11" s="18">
        <v>81117.163079225007</v>
      </c>
      <c r="O11" s="18">
        <v>73099.423435619974</v>
      </c>
      <c r="P11" s="18">
        <v>81357.61033915903</v>
      </c>
      <c r="Q11" s="18">
        <v>79720.454289656671</v>
      </c>
      <c r="R11" s="18">
        <v>73896.699709720007</v>
      </c>
      <c r="S11" s="34" t="s">
        <v>7</v>
      </c>
    </row>
    <row r="12" spans="1:19" s="20" customFormat="1" ht="15" customHeight="1" x14ac:dyDescent="0.2">
      <c r="A12" s="17" t="s">
        <v>8</v>
      </c>
      <c r="B12" s="18">
        <v>3536.0747919999999</v>
      </c>
      <c r="C12" s="18">
        <v>5598.5886849999997</v>
      </c>
      <c r="D12" s="18">
        <v>8220.7017670000005</v>
      </c>
      <c r="E12" s="18">
        <v>10753.195351</v>
      </c>
      <c r="F12" s="18">
        <v>10736.293829935998</v>
      </c>
      <c r="G12" s="18">
        <v>11238.438368772</v>
      </c>
      <c r="H12" s="18">
        <v>12465.116266322002</v>
      </c>
      <c r="I12" s="18">
        <v>12875.057153700998</v>
      </c>
      <c r="J12" s="18">
        <v>13892.237501065001</v>
      </c>
      <c r="K12" s="18">
        <v>13833.844528669999</v>
      </c>
      <c r="L12" s="18">
        <v>14038.818058426004</v>
      </c>
      <c r="M12" s="18">
        <v>14261.779298245998</v>
      </c>
      <c r="N12" s="18">
        <v>13979.454529044</v>
      </c>
      <c r="O12" s="18">
        <v>13183.933821577</v>
      </c>
      <c r="P12" s="18">
        <v>13760.237023032998</v>
      </c>
      <c r="Q12" s="18">
        <v>14007.860343664996</v>
      </c>
      <c r="R12" s="18">
        <v>14028.353707513004</v>
      </c>
      <c r="S12" s="19" t="s">
        <v>9</v>
      </c>
    </row>
    <row r="13" spans="1:19" s="20" customFormat="1" ht="15" customHeight="1" x14ac:dyDescent="0.2">
      <c r="A13" s="21" t="s">
        <v>10</v>
      </c>
      <c r="B13" s="18">
        <v>13258.314134</v>
      </c>
      <c r="C13" s="18">
        <v>12488.328876</v>
      </c>
      <c r="D13" s="18">
        <v>16638.262465</v>
      </c>
      <c r="E13" s="18">
        <v>18601.021752000001</v>
      </c>
      <c r="F13" s="18">
        <v>21154.852756950007</v>
      </c>
      <c r="G13" s="18">
        <v>19410.670453287003</v>
      </c>
      <c r="H13" s="18">
        <v>19997.944479391997</v>
      </c>
      <c r="I13" s="18">
        <v>20645.240945760994</v>
      </c>
      <c r="J13" s="18">
        <v>21389.814768054999</v>
      </c>
      <c r="K13" s="18">
        <v>21764.871953703012</v>
      </c>
      <c r="L13" s="18">
        <v>22337.723084354995</v>
      </c>
      <c r="M13" s="18">
        <v>23734.466343760003</v>
      </c>
      <c r="N13" s="18">
        <v>22800.978047566998</v>
      </c>
      <c r="O13" s="18">
        <v>20054.600144467</v>
      </c>
      <c r="P13" s="18">
        <v>22850.067983601002</v>
      </c>
      <c r="Q13" s="18">
        <v>20983.943021983661</v>
      </c>
      <c r="R13" s="18">
        <v>19828.821941661001</v>
      </c>
      <c r="S13" s="22" t="s">
        <v>11</v>
      </c>
    </row>
    <row r="14" spans="1:19" s="20" customFormat="1" ht="15" customHeight="1" x14ac:dyDescent="0.2">
      <c r="A14" s="21" t="s">
        <v>12</v>
      </c>
      <c r="B14" s="18">
        <v>5009.1017029999994</v>
      </c>
      <c r="C14" s="18">
        <v>5265.3161319999999</v>
      </c>
      <c r="D14" s="18">
        <v>6431.5785259999993</v>
      </c>
      <c r="E14" s="18">
        <v>6940.8849380000001</v>
      </c>
      <c r="F14" s="18">
        <v>7442.3648580890003</v>
      </c>
      <c r="G14" s="18">
        <v>6807.7344699809992</v>
      </c>
      <c r="H14" s="18">
        <v>7669.573661917002</v>
      </c>
      <c r="I14" s="18">
        <v>8053.6123811460002</v>
      </c>
      <c r="J14" s="18">
        <v>8029.7214871589995</v>
      </c>
      <c r="K14" s="18">
        <v>7876.1946306990012</v>
      </c>
      <c r="L14" s="18">
        <v>8346.5323348719994</v>
      </c>
      <c r="M14" s="18">
        <v>8610.1933944369976</v>
      </c>
      <c r="N14" s="18">
        <v>9286.787567110001</v>
      </c>
      <c r="O14" s="18">
        <v>8741.1649906330003</v>
      </c>
      <c r="P14" s="18">
        <v>10604.240020333002</v>
      </c>
      <c r="Q14" s="18">
        <v>10741.410316181002</v>
      </c>
      <c r="R14" s="18">
        <v>9039.087508183</v>
      </c>
      <c r="S14" s="22" t="s">
        <v>13</v>
      </c>
    </row>
    <row r="15" spans="1:19" s="20" customFormat="1" ht="15" customHeight="1" x14ac:dyDescent="0.2">
      <c r="A15" s="21" t="s">
        <v>14</v>
      </c>
      <c r="B15" s="18">
        <v>18305.859810883998</v>
      </c>
      <c r="C15" s="18">
        <v>18635.620172363499</v>
      </c>
      <c r="D15" s="18">
        <v>22204.69052</v>
      </c>
      <c r="E15" s="18">
        <v>26255.650712999999</v>
      </c>
      <c r="F15" s="18">
        <v>26111.804792978</v>
      </c>
      <c r="G15" s="18">
        <v>24446.853960138003</v>
      </c>
      <c r="H15" s="18">
        <v>25607.893139025007</v>
      </c>
      <c r="I15" s="18">
        <v>26635.899405987999</v>
      </c>
      <c r="J15" s="18">
        <v>29690.417194087997</v>
      </c>
      <c r="K15" s="18">
        <v>26926.053215618002</v>
      </c>
      <c r="L15" s="18">
        <v>27826.156436254994</v>
      </c>
      <c r="M15" s="18">
        <v>27191.767934561994</v>
      </c>
      <c r="N15" s="18">
        <v>28550.651007940003</v>
      </c>
      <c r="O15" s="18">
        <v>25190.434301722998</v>
      </c>
      <c r="P15" s="18">
        <v>27933.373556947005</v>
      </c>
      <c r="Q15" s="18">
        <v>27874.401903170998</v>
      </c>
      <c r="R15" s="18">
        <v>25386.326890652996</v>
      </c>
      <c r="S15" s="22" t="s">
        <v>15</v>
      </c>
    </row>
    <row r="16" spans="1:19" s="20" customFormat="1" ht="15" customHeight="1" x14ac:dyDescent="0.2">
      <c r="A16" s="21" t="s">
        <v>18</v>
      </c>
      <c r="B16" s="18">
        <v>1933.8331210000001</v>
      </c>
      <c r="C16" s="18">
        <v>2573.6553469999999</v>
      </c>
      <c r="D16" s="18">
        <v>4399.1452230000004</v>
      </c>
      <c r="E16" s="18">
        <v>4901.4840549999999</v>
      </c>
      <c r="F16" s="18">
        <v>5182.3420355969993</v>
      </c>
      <c r="G16" s="18">
        <v>4979.3478092380019</v>
      </c>
      <c r="H16" s="18">
        <v>5129.884909786987</v>
      </c>
      <c r="I16" s="18">
        <v>5160.1760926580018</v>
      </c>
      <c r="J16" s="18">
        <v>5720.2471187390001</v>
      </c>
      <c r="K16" s="18">
        <v>5935.4920537970456</v>
      </c>
      <c r="L16" s="18">
        <v>5932.6870539619986</v>
      </c>
      <c r="M16" s="18">
        <v>6522.1100698060136</v>
      </c>
      <c r="N16" s="18">
        <v>6497.7492053699998</v>
      </c>
      <c r="O16" s="18">
        <v>5928.5484053679793</v>
      </c>
      <c r="P16" s="18">
        <v>6207.9757517180133</v>
      </c>
      <c r="Q16" s="18">
        <v>6108.9050423760264</v>
      </c>
      <c r="R16" s="18">
        <v>5599.5511316439915</v>
      </c>
      <c r="S16" s="22" t="s">
        <v>19</v>
      </c>
    </row>
    <row r="17" spans="1:19" s="20" customFormat="1" ht="15" customHeight="1" thickBot="1" x14ac:dyDescent="0.25">
      <c r="A17" s="21" t="s">
        <v>20</v>
      </c>
      <c r="B17" s="24" t="s">
        <v>21</v>
      </c>
      <c r="C17" s="24">
        <v>1.3800000000000002E-4</v>
      </c>
      <c r="D17" s="24">
        <v>3.8889999999999997E-3</v>
      </c>
      <c r="E17" s="24">
        <v>5.1235000000000003E-2</v>
      </c>
      <c r="F17" s="24">
        <v>3.4047899999999999E-2</v>
      </c>
      <c r="G17" s="24">
        <v>5.8030524E-2</v>
      </c>
      <c r="H17" s="24">
        <v>3.1204144E-2</v>
      </c>
      <c r="I17" s="24">
        <v>3.1424062000000003E-2</v>
      </c>
      <c r="J17" s="24">
        <v>0.6487257569999999</v>
      </c>
      <c r="K17" s="24">
        <v>0.395483152</v>
      </c>
      <c r="L17" s="24">
        <v>0.163310284</v>
      </c>
      <c r="M17" s="24">
        <v>0.95702211699999995</v>
      </c>
      <c r="N17" s="24">
        <v>1.542722194</v>
      </c>
      <c r="O17" s="24">
        <v>0.74177185199999995</v>
      </c>
      <c r="P17" s="24">
        <v>1.716003527</v>
      </c>
      <c r="Q17" s="24">
        <v>3.9336622800000001</v>
      </c>
      <c r="R17" s="24">
        <v>14.558530065999999</v>
      </c>
      <c r="S17" s="25" t="s">
        <v>22</v>
      </c>
    </row>
    <row r="18" spans="1:19" s="12" customFormat="1" ht="19.899999999999999" customHeight="1" thickBot="1" x14ac:dyDescent="0.25">
      <c r="A18" s="26"/>
      <c r="B18" s="40" t="s">
        <v>23</v>
      </c>
      <c r="C18" s="40"/>
      <c r="D18" s="40"/>
      <c r="E18" s="41"/>
      <c r="F18" s="41"/>
      <c r="G18" s="35"/>
      <c r="H18" s="33"/>
      <c r="I18" s="42" t="s">
        <v>24</v>
      </c>
      <c r="J18" s="41"/>
      <c r="K18" s="41"/>
      <c r="L18" s="41"/>
      <c r="M18" s="41"/>
      <c r="N18" s="41"/>
      <c r="O18" s="39"/>
      <c r="P18" s="39"/>
      <c r="Q18" s="39"/>
      <c r="R18" s="39"/>
      <c r="S18" s="27"/>
    </row>
    <row r="19" spans="1:19" s="29" customFormat="1" ht="15" customHeight="1" x14ac:dyDescent="0.2">
      <c r="A19" s="13" t="s">
        <v>6</v>
      </c>
      <c r="B19" s="28">
        <v>43220.315014326006</v>
      </c>
      <c r="C19" s="28">
        <v>40811.594323484998</v>
      </c>
      <c r="D19" s="28">
        <v>51381.030435999994</v>
      </c>
      <c r="E19" s="18">
        <v>62662.183478999992</v>
      </c>
      <c r="F19" s="18">
        <v>65541.755497492006</v>
      </c>
      <c r="G19" s="18">
        <v>66487.797365390012</v>
      </c>
      <c r="H19" s="18">
        <v>68058.438496551011</v>
      </c>
      <c r="I19" s="18">
        <v>70664.910194509997</v>
      </c>
      <c r="J19" s="18">
        <v>71680.290716030999</v>
      </c>
      <c r="K19" s="15">
        <v>71238.125492723004</v>
      </c>
      <c r="L19" s="15">
        <v>71015.119175668995</v>
      </c>
      <c r="M19" s="15">
        <v>74874.022440378001</v>
      </c>
      <c r="N19" s="15">
        <v>76165.581671342006</v>
      </c>
      <c r="O19" s="15">
        <v>76145.197562932983</v>
      </c>
      <c r="P19" s="15">
        <v>78533.942036055392</v>
      </c>
      <c r="Q19" s="15">
        <v>73966.658930936013</v>
      </c>
      <c r="R19" s="15">
        <v>66078.80839084422</v>
      </c>
      <c r="S19" s="16" t="s">
        <v>7</v>
      </c>
    </row>
    <row r="20" spans="1:19" s="20" customFormat="1" ht="15" customHeight="1" x14ac:dyDescent="0.2">
      <c r="A20" s="17" t="s">
        <v>8</v>
      </c>
      <c r="B20" s="18">
        <v>7700.9407769999998</v>
      </c>
      <c r="C20" s="18">
        <v>9172.7473809999992</v>
      </c>
      <c r="D20" s="18">
        <v>16839.825776000001</v>
      </c>
      <c r="E20" s="18">
        <v>21857.538532000002</v>
      </c>
      <c r="F20" s="18">
        <v>22560.896907357004</v>
      </c>
      <c r="G20" s="18">
        <v>24815.751764982011</v>
      </c>
      <c r="H20" s="18">
        <v>26190.597010293</v>
      </c>
      <c r="I20" s="18">
        <v>27647.336889816001</v>
      </c>
      <c r="J20" s="18">
        <v>25894.702938075006</v>
      </c>
      <c r="K20" s="18">
        <v>27163.244468730994</v>
      </c>
      <c r="L20" s="18">
        <v>26908.656828044001</v>
      </c>
      <c r="M20" s="18">
        <v>28136.645800843009</v>
      </c>
      <c r="N20" s="18">
        <v>32087.470996732987</v>
      </c>
      <c r="O20" s="18">
        <v>36286.937099114984</v>
      </c>
      <c r="P20" s="18">
        <v>35428.32600961042</v>
      </c>
      <c r="Q20" s="18">
        <v>32879.28233882301</v>
      </c>
      <c r="R20" s="18">
        <v>27598.665335166461</v>
      </c>
      <c r="S20" s="19" t="s">
        <v>9</v>
      </c>
    </row>
    <row r="21" spans="1:19" s="20" customFormat="1" ht="15" customHeight="1" x14ac:dyDescent="0.2">
      <c r="A21" s="21" t="s">
        <v>10</v>
      </c>
      <c r="B21" s="18">
        <v>7708.1897249999993</v>
      </c>
      <c r="C21" s="18">
        <v>8841.47127</v>
      </c>
      <c r="D21" s="18">
        <v>12595.752265000001</v>
      </c>
      <c r="E21" s="18">
        <v>13968.028362999999</v>
      </c>
      <c r="F21" s="18">
        <v>15893.416093403008</v>
      </c>
      <c r="G21" s="18">
        <v>16011.003395778003</v>
      </c>
      <c r="H21" s="18">
        <v>16109.420947161998</v>
      </c>
      <c r="I21" s="18">
        <v>16259.183465882999</v>
      </c>
      <c r="J21" s="18">
        <v>16522.854247304997</v>
      </c>
      <c r="K21" s="18">
        <v>17315.851313761003</v>
      </c>
      <c r="L21" s="18">
        <v>17982.156346413001</v>
      </c>
      <c r="M21" s="18">
        <v>20428.458723039003</v>
      </c>
      <c r="N21" s="18">
        <v>18286.290854364008</v>
      </c>
      <c r="O21" s="18">
        <v>16550.832769150002</v>
      </c>
      <c r="P21" s="18">
        <v>17988.305261728987</v>
      </c>
      <c r="Q21" s="18">
        <v>17136.861071055995</v>
      </c>
      <c r="R21" s="18">
        <v>17322.770212434749</v>
      </c>
      <c r="S21" s="22" t="s">
        <v>11</v>
      </c>
    </row>
    <row r="22" spans="1:19" s="20" customFormat="1" ht="15" customHeight="1" x14ac:dyDescent="0.2">
      <c r="A22" s="21" t="s">
        <v>12</v>
      </c>
      <c r="B22" s="18">
        <v>7676.0148730000001</v>
      </c>
      <c r="C22" s="18">
        <v>7443.2449670000005</v>
      </c>
      <c r="D22" s="18">
        <v>5945.8649270000005</v>
      </c>
      <c r="E22" s="18">
        <v>7008.3838380000007</v>
      </c>
      <c r="F22" s="18">
        <v>8534.6054631459992</v>
      </c>
      <c r="G22" s="18">
        <v>7879.7086638540004</v>
      </c>
      <c r="H22" s="18">
        <v>8062.2135528429981</v>
      </c>
      <c r="I22" s="18">
        <v>8548.1738914240013</v>
      </c>
      <c r="J22" s="18">
        <v>8631.2577279899979</v>
      </c>
      <c r="K22" s="18">
        <v>8679.9970656959977</v>
      </c>
      <c r="L22" s="18">
        <v>9260.0907849499999</v>
      </c>
      <c r="M22" s="18">
        <v>9845.1609505010001</v>
      </c>
      <c r="N22" s="18">
        <v>10137.392959012002</v>
      </c>
      <c r="O22" s="18">
        <v>9473.304804733998</v>
      </c>
      <c r="P22" s="18">
        <v>10346.610239734999</v>
      </c>
      <c r="Q22" s="18">
        <v>9515.8884170169986</v>
      </c>
      <c r="R22" s="18">
        <v>7860.6140625009994</v>
      </c>
      <c r="S22" s="22" t="s">
        <v>13</v>
      </c>
    </row>
    <row r="23" spans="1:19" s="20" customFormat="1" ht="15" customHeight="1" x14ac:dyDescent="0.2">
      <c r="A23" s="21" t="s">
        <v>14</v>
      </c>
      <c r="B23" s="18">
        <v>18278.824278325999</v>
      </c>
      <c r="C23" s="18">
        <v>12839.073536485001</v>
      </c>
      <c r="D23" s="18">
        <v>11774.78326</v>
      </c>
      <c r="E23" s="18">
        <v>15121.220008</v>
      </c>
      <c r="F23" s="18">
        <v>14024.041542444</v>
      </c>
      <c r="G23" s="18">
        <v>13335.757484359998</v>
      </c>
      <c r="H23" s="18">
        <v>12722.75956323</v>
      </c>
      <c r="I23" s="18">
        <v>13002.140736764</v>
      </c>
      <c r="J23" s="18">
        <v>15179.794294308002</v>
      </c>
      <c r="K23" s="18">
        <v>12377.415983864998</v>
      </c>
      <c r="L23" s="18">
        <v>11027.882634995998</v>
      </c>
      <c r="M23" s="18">
        <v>10307.958258536997</v>
      </c>
      <c r="N23" s="18">
        <v>9696.5113216700011</v>
      </c>
      <c r="O23" s="18">
        <v>8025.5015289339981</v>
      </c>
      <c r="P23" s="18">
        <v>8639.5249259290013</v>
      </c>
      <c r="Q23" s="18">
        <v>8489.6872863799981</v>
      </c>
      <c r="R23" s="18">
        <v>7582.6391571520026</v>
      </c>
      <c r="S23" s="22" t="s">
        <v>15</v>
      </c>
    </row>
    <row r="24" spans="1:19" s="20" customFormat="1" ht="15" customHeight="1" x14ac:dyDescent="0.2">
      <c r="A24" s="21" t="s">
        <v>18</v>
      </c>
      <c r="B24" s="18">
        <v>1856.3453610000001</v>
      </c>
      <c r="C24" s="18">
        <v>2515.0571690000002</v>
      </c>
      <c r="D24" s="18">
        <v>4224.8042079999996</v>
      </c>
      <c r="E24" s="18">
        <v>4705.2108930000004</v>
      </c>
      <c r="F24" s="18">
        <v>4525.9631409020003</v>
      </c>
      <c r="G24" s="18">
        <v>4442.5662490059949</v>
      </c>
      <c r="H24" s="18">
        <v>4970.5475691990096</v>
      </c>
      <c r="I24" s="18">
        <v>5204.7756442549953</v>
      </c>
      <c r="J24" s="18">
        <v>5451.4369252650004</v>
      </c>
      <c r="K24" s="18">
        <v>5701.5438971700014</v>
      </c>
      <c r="L24" s="18">
        <v>5836.1816642989907</v>
      </c>
      <c r="M24" s="18">
        <v>6155.7954231679932</v>
      </c>
      <c r="N24" s="18">
        <v>5957.9132544329996</v>
      </c>
      <c r="O24" s="18">
        <v>5804.7558289599992</v>
      </c>
      <c r="P24" s="18">
        <v>6128.1745424919927</v>
      </c>
      <c r="Q24" s="18">
        <v>5943.6643238280003</v>
      </c>
      <c r="R24" s="18">
        <v>5711.9387366559995</v>
      </c>
      <c r="S24" s="22" t="s">
        <v>19</v>
      </c>
    </row>
    <row r="25" spans="1:19" s="20" customFormat="1" ht="15" customHeight="1" thickBot="1" x14ac:dyDescent="0.25">
      <c r="A25" s="21" t="s">
        <v>20</v>
      </c>
      <c r="B25" s="24" t="s">
        <v>21</v>
      </c>
      <c r="C25" s="24" t="s">
        <v>21</v>
      </c>
      <c r="D25" s="24" t="s">
        <v>21</v>
      </c>
      <c r="E25" s="24">
        <v>1.8018449999999999</v>
      </c>
      <c r="F25" s="24">
        <v>2.8323502400000002</v>
      </c>
      <c r="G25" s="24">
        <v>3.0098074100000005</v>
      </c>
      <c r="H25" s="24">
        <v>2.899853824</v>
      </c>
      <c r="I25" s="24">
        <v>3.2995663679999998</v>
      </c>
      <c r="J25" s="24">
        <v>0.24458308799999998</v>
      </c>
      <c r="K25" s="24">
        <v>7.2763499999999995E-2</v>
      </c>
      <c r="L25" s="24">
        <v>0.15091696700000001</v>
      </c>
      <c r="M25" s="24">
        <v>3.2842900000000005E-3</v>
      </c>
      <c r="N25" s="24">
        <v>2.2851300000000002E-3</v>
      </c>
      <c r="O25" s="24">
        <v>3.8655320400000002</v>
      </c>
      <c r="P25" s="24">
        <v>3.0010565599999999</v>
      </c>
      <c r="Q25" s="24">
        <v>1.275493832</v>
      </c>
      <c r="R25" s="24">
        <v>2.1808869340000001</v>
      </c>
      <c r="S25" s="25" t="s">
        <v>22</v>
      </c>
    </row>
    <row r="26" spans="1:19" s="12" customFormat="1" ht="19.899999999999999" customHeight="1" thickBot="1" x14ac:dyDescent="0.25">
      <c r="A26" s="26"/>
      <c r="B26" s="40" t="s">
        <v>25</v>
      </c>
      <c r="C26" s="40"/>
      <c r="D26" s="40"/>
      <c r="E26" s="41"/>
      <c r="F26" s="41"/>
      <c r="G26" s="35"/>
      <c r="H26" s="33"/>
      <c r="I26" s="42" t="s">
        <v>26</v>
      </c>
      <c r="J26" s="41"/>
      <c r="K26" s="41"/>
      <c r="L26" s="41"/>
      <c r="M26" s="41"/>
      <c r="N26" s="41"/>
      <c r="O26" s="39"/>
      <c r="P26" s="39"/>
      <c r="Q26" s="39"/>
      <c r="R26" s="39"/>
      <c r="S26" s="27"/>
    </row>
    <row r="27" spans="1:19" ht="24" x14ac:dyDescent="0.2">
      <c r="A27" s="21" t="s">
        <v>27</v>
      </c>
      <c r="B27" s="28">
        <v>229578.69778741343</v>
      </c>
      <c r="C27" s="28">
        <v>220700.22057178701</v>
      </c>
      <c r="D27" s="28">
        <v>239290.63950253127</v>
      </c>
      <c r="E27" s="28">
        <v>230485.86823343066</v>
      </c>
      <c r="F27" s="28">
        <v>242691.74328013815</v>
      </c>
      <c r="G27" s="28">
        <v>224036.19717039293</v>
      </c>
      <c r="H27" s="28">
        <v>223165.58571320274</v>
      </c>
      <c r="I27" s="28">
        <v>231048.65252933421</v>
      </c>
      <c r="J27" s="28">
        <v>238862.62596871812</v>
      </c>
      <c r="K27" s="28">
        <f>K5+K11</f>
        <v>236164.02629196492</v>
      </c>
      <c r="L27" s="28">
        <f t="shared" ref="L27:Q27" si="0">L5+L11</f>
        <v>238410.25782285264</v>
      </c>
      <c r="M27" s="28">
        <f t="shared" si="0"/>
        <v>245546.56825817705</v>
      </c>
      <c r="N27" s="28">
        <f t="shared" si="0"/>
        <v>247827.06778295321</v>
      </c>
      <c r="O27" s="28">
        <f t="shared" si="0"/>
        <v>235109.61259502883</v>
      </c>
      <c r="P27" s="28">
        <f t="shared" si="0"/>
        <v>245244.14011468249</v>
      </c>
      <c r="Q27" s="28">
        <f t="shared" si="0"/>
        <v>242073.69674505258</v>
      </c>
      <c r="R27" s="28">
        <f t="shared" ref="R27" si="1">R5+R11</f>
        <v>217336.1717804517</v>
      </c>
      <c r="S27" s="30" t="s">
        <v>28</v>
      </c>
    </row>
    <row r="28" spans="1:19" ht="24" x14ac:dyDescent="0.2">
      <c r="A28" s="21" t="s">
        <v>29</v>
      </c>
      <c r="B28" s="28">
        <v>186358.38277308742</v>
      </c>
      <c r="C28" s="28">
        <v>179888.626248302</v>
      </c>
      <c r="D28" s="28">
        <v>187909.60906653127</v>
      </c>
      <c r="E28" s="28">
        <v>167823.68475443067</v>
      </c>
      <c r="F28" s="28">
        <v>177149.98778264615</v>
      </c>
      <c r="G28" s="28">
        <v>157548.3998050029</v>
      </c>
      <c r="H28" s="28">
        <v>155107.14721665173</v>
      </c>
      <c r="I28" s="28">
        <v>160383.7423348242</v>
      </c>
      <c r="J28" s="28">
        <v>167182.3352526871</v>
      </c>
      <c r="K28" s="28">
        <f>K5+K11-K19</f>
        <v>164925.90079924191</v>
      </c>
      <c r="L28" s="28">
        <f t="shared" ref="L28:Q28" si="2">L5+L11-L19</f>
        <v>167395.13864718366</v>
      </c>
      <c r="M28" s="28">
        <f t="shared" si="2"/>
        <v>170672.54581779905</v>
      </c>
      <c r="N28" s="28">
        <f t="shared" si="2"/>
        <v>171661.48611161119</v>
      </c>
      <c r="O28" s="28">
        <f t="shared" si="2"/>
        <v>158964.41503209586</v>
      </c>
      <c r="P28" s="28">
        <f t="shared" si="2"/>
        <v>166710.19807862712</v>
      </c>
      <c r="Q28" s="28">
        <f t="shared" si="2"/>
        <v>168107.03781411657</v>
      </c>
      <c r="R28" s="28">
        <f t="shared" ref="R28" si="3">R5+R11-R19</f>
        <v>151257.36338960746</v>
      </c>
      <c r="S28" s="30" t="s">
        <v>30</v>
      </c>
    </row>
    <row r="29" spans="1:19" ht="24" x14ac:dyDescent="0.2">
      <c r="A29" s="21" t="s">
        <v>31</v>
      </c>
      <c r="B29" s="28">
        <v>-1177.1314534420089</v>
      </c>
      <c r="C29" s="28">
        <v>3749.9150268784942</v>
      </c>
      <c r="D29" s="28">
        <v>6513.3519540000052</v>
      </c>
      <c r="E29" s="28">
        <v>4790.1045650000087</v>
      </c>
      <c r="F29" s="28">
        <v>5085.9368239580072</v>
      </c>
      <c r="G29" s="28">
        <v>395.30572655001015</v>
      </c>
      <c r="H29" s="28">
        <v>2812.0051640359743</v>
      </c>
      <c r="I29" s="28">
        <v>2705.1072088059932</v>
      </c>
      <c r="J29" s="28">
        <v>7042.7960788320006</v>
      </c>
      <c r="K29" s="28">
        <f>K11-K19</f>
        <v>5098.7263729160768</v>
      </c>
      <c r="L29" s="28">
        <f t="shared" ref="L29:Q29" si="4">L11-L19</f>
        <v>7466.9611024849874</v>
      </c>
      <c r="M29" s="28">
        <f t="shared" si="4"/>
        <v>5447.2516225500149</v>
      </c>
      <c r="N29" s="28">
        <f t="shared" si="4"/>
        <v>4951.5814078830008</v>
      </c>
      <c r="O29" s="28">
        <f t="shared" si="4"/>
        <v>-3045.7741273130086</v>
      </c>
      <c r="P29" s="28">
        <f t="shared" si="4"/>
        <v>2823.6683031036373</v>
      </c>
      <c r="Q29" s="28">
        <f t="shared" si="4"/>
        <v>5753.7953587206575</v>
      </c>
      <c r="R29" s="28">
        <f t="shared" ref="R29" si="5">R11-R19</f>
        <v>7817.891318875787</v>
      </c>
      <c r="S29" s="30" t="s">
        <v>32</v>
      </c>
    </row>
  </sheetData>
  <mergeCells count="10">
    <mergeCell ref="B2:D2"/>
    <mergeCell ref="E2:G2"/>
    <mergeCell ref="B4:F4"/>
    <mergeCell ref="B10:F10"/>
    <mergeCell ref="B18:F18"/>
    <mergeCell ref="B26:F26"/>
    <mergeCell ref="I4:N4"/>
    <mergeCell ref="I10:N10"/>
    <mergeCell ref="I18:N18"/>
    <mergeCell ref="I26:N26"/>
  </mergeCells>
  <pageMargins left="0.70866141732283472" right="0.39370078740157483" top="0.78740157480314965" bottom="0.78740157480314965" header="0.31496062992125984" footer="0.31496062992125984"/>
  <pageSetup paperSize="9" scale="95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MFA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Kožoušková Eva</cp:lastModifiedBy>
  <cp:lastPrinted>2016-04-22T10:52:39Z</cp:lastPrinted>
  <dcterms:created xsi:type="dcterms:W3CDTF">2015-04-09T05:35:46Z</dcterms:created>
  <dcterms:modified xsi:type="dcterms:W3CDTF">2025-06-09T08:34:40Z</dcterms:modified>
</cp:coreProperties>
</file>