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Dokumenty\01_A_Ročenka PRAHA\2020\data\26_MČ\web\"/>
    </mc:Choice>
  </mc:AlternateContent>
  <bookViews>
    <workbookView xWindow="0" yWindow="0" windowWidth="23250" windowHeight="9900"/>
  </bookViews>
  <sheets>
    <sheet name="2617" sheetId="1" r:id="rId1"/>
  </sheets>
  <calcPr calcId="162913"/>
</workbook>
</file>

<file path=xl/calcChain.xml><?xml version="1.0" encoding="utf-8"?>
<calcChain xmlns="http://schemas.openxmlformats.org/spreadsheetml/2006/main">
  <c r="D36" i="1" l="1"/>
  <c r="C36" i="1"/>
  <c r="B36" i="1"/>
  <c r="C9" i="1"/>
  <c r="B39" i="1"/>
  <c r="C39" i="1"/>
  <c r="D39" i="1"/>
  <c r="C35" i="1"/>
  <c r="D35" i="1"/>
  <c r="B35" i="1"/>
  <c r="C18" i="1"/>
  <c r="D18" i="1"/>
  <c r="B18" i="1"/>
  <c r="C11" i="1"/>
  <c r="D11" i="1"/>
  <c r="B11" i="1"/>
  <c r="B9" i="1" s="1"/>
  <c r="D9" i="1" l="1"/>
  <c r="D8" i="1" s="1"/>
  <c r="D42" i="1" s="1"/>
  <c r="D43" i="1" s="1"/>
  <c r="B8" i="1"/>
  <c r="B42" i="1"/>
  <c r="B43" i="1" s="1"/>
  <c r="C8" i="1"/>
  <c r="C42" i="1" s="1"/>
  <c r="C43" i="1" s="1"/>
</calcChain>
</file>

<file path=xl/sharedStrings.xml><?xml version="1.0" encoding="utf-8"?>
<sst xmlns="http://schemas.openxmlformats.org/spreadsheetml/2006/main" count="88" uniqueCount="84">
  <si>
    <t>HLAVNÍ MĚSTO PRAHA</t>
  </si>
  <si>
    <t>CAPITAL CITY OF PRAGUE</t>
  </si>
  <si>
    <t>Pramen: Magistrát hlavního města Prahy</t>
  </si>
  <si>
    <t>Source: Prague City Hall</t>
  </si>
  <si>
    <t>v tis. Kč</t>
  </si>
  <si>
    <t>CZK thousand</t>
  </si>
  <si>
    <t>Ukazatel</t>
  </si>
  <si>
    <t>Indicator</t>
  </si>
  <si>
    <t>Vlastní příjmy</t>
  </si>
  <si>
    <t>Own revenue</t>
  </si>
  <si>
    <t>v tom:</t>
  </si>
  <si>
    <t>daňové příjmy</t>
  </si>
  <si>
    <t>Tax revenue</t>
  </si>
  <si>
    <t xml:space="preserve">   </t>
  </si>
  <si>
    <t>správní poplatky</t>
  </si>
  <si>
    <t>poplatky a odvody v oblasti životního prostředí</t>
  </si>
  <si>
    <t>ostatní odvody z vybraných činností a služeb</t>
  </si>
  <si>
    <t>daně z majetku</t>
  </si>
  <si>
    <t>nedaňové příjmy</t>
  </si>
  <si>
    <t>Non-tax revenue</t>
  </si>
  <si>
    <t>příjmy z vlastní činnosti</t>
  </si>
  <si>
    <t>Revenue from own activity</t>
  </si>
  <si>
    <t>odvody přebytků organizací 
s přímým vztahem</t>
  </si>
  <si>
    <t>příjmy z pronájmu majetku</t>
  </si>
  <si>
    <t>příjmy z úroků a realizace finančního majetku</t>
  </si>
  <si>
    <t>přijaté sankční platby</t>
  </si>
  <si>
    <t>Sanction payments received</t>
  </si>
  <si>
    <t>přijaté vratky transferů a ostatní příjmy z finančního vypořádání předchozích let</t>
  </si>
  <si>
    <t>ostatní nedaňové příjmy</t>
  </si>
  <si>
    <t>Other non-tax revenue</t>
  </si>
  <si>
    <t>příjmy z využívání výhrad. práv 
k přírodním zdrojům</t>
  </si>
  <si>
    <t>splátky půjček od obyvatelstva</t>
  </si>
  <si>
    <t>kapitálové příjmy</t>
  </si>
  <si>
    <t>Capital revenue</t>
  </si>
  <si>
    <t>Přijaté dotace</t>
  </si>
  <si>
    <t>mimo převody z vlastních fondů</t>
  </si>
  <si>
    <t>převody z vlastních fondů
hospodářské (podnikatelské)
činnosti</t>
  </si>
  <si>
    <t>Transfers from own funds
of economic (business)
activity</t>
  </si>
  <si>
    <t>běžné výdaje</t>
  </si>
  <si>
    <t>kapitálové výdaje</t>
  </si>
  <si>
    <t>Capital expenditure</t>
  </si>
  <si>
    <t>Financování</t>
  </si>
  <si>
    <t>Financing</t>
  </si>
  <si>
    <r>
      <t xml:space="preserve">Schválený rozpočet
</t>
    </r>
    <r>
      <rPr>
        <i/>
        <sz val="8"/>
        <rFont val="Arial"/>
        <family val="2"/>
        <charset val="238"/>
      </rPr>
      <t>Approved budget</t>
    </r>
  </si>
  <si>
    <r>
      <t xml:space="preserve">Upravený rozpočet
</t>
    </r>
    <r>
      <rPr>
        <i/>
        <sz val="8"/>
        <rFont val="Arial"/>
        <family val="2"/>
        <charset val="238"/>
      </rPr>
      <t>Adjusted budget</t>
    </r>
  </si>
  <si>
    <r>
      <t xml:space="preserve">Skutečnost
</t>
    </r>
    <r>
      <rPr>
        <i/>
        <sz val="8"/>
        <rFont val="Arial"/>
        <family val="2"/>
        <charset val="238"/>
      </rPr>
      <t>Actual</t>
    </r>
  </si>
  <si>
    <t>Revenue from use of exclusive rights to natural resources</t>
  </si>
  <si>
    <r>
      <t xml:space="preserve">Rozdíl příjmů a výdajů </t>
    </r>
    <r>
      <rPr>
        <sz val="8"/>
        <rFont val="Arial"/>
        <family val="2"/>
        <charset val="238"/>
      </rPr>
      <t>(bez financování)</t>
    </r>
  </si>
  <si>
    <t>Current expenditure</t>
  </si>
  <si>
    <t>splátky půjčených prostředků od podnikatelských subjektů - fyzických osob</t>
  </si>
  <si>
    <t>splátky půjčených prostředků od podnikatelských nefinančních subjektů - právnických osob</t>
  </si>
  <si>
    <t>splátky půjčených prostředků od obecně prospěšných společností a podobných subjektů</t>
  </si>
  <si>
    <t>splátky půjčených prostředků od zřízených a podobných subjektů</t>
  </si>
  <si>
    <t>Administrative fees and charges</t>
  </si>
  <si>
    <r>
      <t xml:space="preserve">Revenue-expenditure balance
</t>
    </r>
    <r>
      <rPr>
        <i/>
        <sz val="8"/>
        <rFont val="Arial"/>
        <family val="2"/>
        <charset val="238"/>
      </rPr>
      <t>(excl. financing)</t>
    </r>
  </si>
  <si>
    <t>Pollution charges</t>
  </si>
  <si>
    <t>Other taxes and fees on selected activities and services</t>
  </si>
  <si>
    <t>Property taxes</t>
  </si>
  <si>
    <t>Revenue from leased property</t>
  </si>
  <si>
    <t>Transfers of surpluses 
from organisations with direct relation</t>
  </si>
  <si>
    <t>excluding transfers from own funds</t>
  </si>
  <si>
    <t>Grants received</t>
  </si>
  <si>
    <t>Loan repayments from the population</t>
  </si>
  <si>
    <t>Payments of loans by enterprises - natural persons</t>
  </si>
  <si>
    <t>Payments of loans by established and similar entities</t>
  </si>
  <si>
    <t>Payments of loans by benevolent societies and similar entities</t>
  </si>
  <si>
    <t>Received transfers returned and other revenue from financial settlements from previous years</t>
  </si>
  <si>
    <t>Revenue from interests and financial assets</t>
  </si>
  <si>
    <t>Payments of loans by non-financial corporations - legal persons</t>
  </si>
  <si>
    <r>
      <t>Výdaje celkem</t>
    </r>
    <r>
      <rPr>
        <sz val="8"/>
        <rFont val="Arial"/>
        <family val="2"/>
        <charset val="238"/>
      </rPr>
      <t xml:space="preserve"> (bez financování)</t>
    </r>
  </si>
  <si>
    <r>
      <t>Expenditure, total</t>
    </r>
    <r>
      <rPr>
        <i/>
        <sz val="8"/>
        <rFont val="Arial"/>
        <family val="2"/>
        <charset val="238"/>
      </rPr>
      <t xml:space="preserve"> (excl. financing)</t>
    </r>
  </si>
  <si>
    <r>
      <t xml:space="preserve">Revenue, total </t>
    </r>
    <r>
      <rPr>
        <i/>
        <sz val="8"/>
        <rFont val="Arial"/>
        <family val="2"/>
        <charset val="238"/>
      </rPr>
      <t>(excl. financing)</t>
    </r>
  </si>
  <si>
    <r>
      <t xml:space="preserve">Příjmy celkem </t>
    </r>
    <r>
      <rPr>
        <sz val="8"/>
        <rFont val="Arial"/>
        <family val="2"/>
        <charset val="238"/>
      </rPr>
      <t>(bez financování)</t>
    </r>
  </si>
  <si>
    <t>místní poplatky z vybraných činností a služeb</t>
  </si>
  <si>
    <t>Local fees and charges on selected activities and services</t>
  </si>
  <si>
    <t>Note: Before consolidation on the level of the City.</t>
  </si>
  <si>
    <t>Revenue from sale of short-term assets and low-value fixed assets</t>
  </si>
  <si>
    <t>příjmy z prodeje krátkodobého 
a drobného dlouhodobého majetku</t>
  </si>
  <si>
    <t>Poznámka: Před konsolidací na úrovni města.</t>
  </si>
  <si>
    <t xml:space="preserve"> </t>
  </si>
  <si>
    <t xml:space="preserve">           Overview of the budget performance of the Capital City of Prague in 2019 (city sections)</t>
  </si>
  <si>
    <t>převody mezi vl. HMP a MČ HMP</t>
  </si>
  <si>
    <r>
      <t>26</t>
    </r>
    <r>
      <rPr>
        <sz val="10"/>
        <rFont val="Arial"/>
        <family val="2"/>
        <charset val="238"/>
      </rPr>
      <t xml:space="preserve">-17. </t>
    </r>
    <r>
      <rPr>
        <b/>
        <sz val="10"/>
        <rFont val="Arial"/>
        <family val="2"/>
        <charset val="238"/>
      </rPr>
      <t>Přehled o hospodaření hl. m. Prahy za rok 2019 (městské části)</t>
    </r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</si>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</sst>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2" x14ac:knownFonts="1"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wrapText="1"/>
    </xf>
    <xf numFmtId="0" fontId="5" fillId="0" borderId="0" xfId="0" applyFont="1" applyFill="1" applyAlignment="1"/>
    <xf numFmtId="0" fontId="1" fillId="0" borderId="0" xfId="0" applyFont="1" applyFill="1" applyAlignment="1"/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0" xfId="0" applyFont="1" applyFill="1"/>
    <xf numFmtId="164" fontId="2" fillId="0" borderId="2" xfId="0" applyNumberFormat="1" applyFont="1" applyFill="1" applyBorder="1" applyAlignment="1">
      <alignment horizontal="right"/>
    </xf>
    <xf numFmtId="164" fontId="11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0" fontId="8" fillId="0" borderId="4" xfId="0" applyFont="1" applyFill="1" applyBorder="1" applyAlignment="1"/>
    <xf numFmtId="0" fontId="2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/>
    <xf numFmtId="0" fontId="2" fillId="0" borderId="6" xfId="0" applyFont="1" applyFill="1" applyBorder="1" applyAlignment="1"/>
    <xf numFmtId="0" fontId="11" fillId="0" borderId="6" xfId="0" applyFont="1" applyFill="1" applyBorder="1" applyAlignment="1">
      <alignment horizontal="left" indent="1"/>
    </xf>
    <xf numFmtId="0" fontId="2" fillId="0" borderId="6" xfId="0" applyFont="1" applyFill="1" applyBorder="1" applyAlignment="1">
      <alignment horizontal="left" indent="1"/>
    </xf>
    <xf numFmtId="0" fontId="2" fillId="0" borderId="6" xfId="0" applyFont="1" applyFill="1" applyBorder="1" applyAlignment="1">
      <alignment horizontal="left" indent="2"/>
    </xf>
    <xf numFmtId="0" fontId="2" fillId="0" borderId="6" xfId="0" applyFont="1" applyFill="1" applyBorder="1" applyAlignment="1">
      <alignment horizontal="left" wrapText="1" indent="2"/>
    </xf>
    <xf numFmtId="0" fontId="2" fillId="0" borderId="6" xfId="0" applyFont="1" applyFill="1" applyBorder="1" applyAlignment="1">
      <alignment horizontal="left" wrapText="1" indent="1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6" fillId="0" borderId="0" xfId="0" applyFont="1" applyFill="1" applyAlignment="1"/>
    <xf numFmtId="0" fontId="9" fillId="0" borderId="4" xfId="0" applyFont="1" applyFill="1" applyBorder="1" applyAlignment="1"/>
    <xf numFmtId="0" fontId="9" fillId="0" borderId="4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indent="2"/>
    </xf>
    <xf numFmtId="0" fontId="8" fillId="0" borderId="4" xfId="0" applyFont="1" applyFill="1" applyBorder="1" applyAlignment="1">
      <alignment horizontal="left" wrapText="1" indent="2"/>
    </xf>
    <xf numFmtId="0" fontId="8" fillId="0" borderId="4" xfId="0" applyFont="1" applyFill="1" applyBorder="1" applyAlignment="1">
      <alignment horizontal="left" vertical="center" wrapText="1" indent="1"/>
    </xf>
    <xf numFmtId="0" fontId="8" fillId="0" borderId="4" xfId="0" applyFont="1" applyFill="1" applyBorder="1" applyAlignment="1">
      <alignment horizontal="left" indent="1"/>
    </xf>
    <xf numFmtId="0" fontId="11" fillId="0" borderId="6" xfId="0" applyFont="1" applyFill="1" applyBorder="1" applyAlignment="1">
      <alignment wrapText="1"/>
    </xf>
    <xf numFmtId="0" fontId="8" fillId="0" borderId="0" xfId="0" applyFont="1" applyFill="1" applyAlignment="1"/>
    <xf numFmtId="0" fontId="8" fillId="0" borderId="0" xfId="0" applyFont="1" applyFill="1" applyAlignment="1">
      <alignment horizontal="right" vertical="top"/>
    </xf>
    <xf numFmtId="0" fontId="9" fillId="0" borderId="4" xfId="0" applyFont="1" applyFill="1" applyBorder="1" applyAlignment="1">
      <alignment wrapText="1"/>
    </xf>
    <xf numFmtId="0" fontId="7" fillId="0" borderId="0" xfId="0" applyFont="1" applyFill="1" applyAlignment="1"/>
    <xf numFmtId="164" fontId="2" fillId="0" borderId="2" xfId="0" applyNumberFormat="1" applyFont="1" applyFill="1" applyBorder="1" applyAlignment="1">
      <alignment horizontal="right" wrapText="1"/>
    </xf>
    <xf numFmtId="164" fontId="1" fillId="0" borderId="0" xfId="0" applyNumberFormat="1" applyFont="1" applyFill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zoomScaleNormal="100" workbookViewId="0"/>
  </sheetViews>
  <sheetFormatPr defaultColWidth="9.140625" defaultRowHeight="12.75" x14ac:dyDescent="0.2"/>
  <cols>
    <col min="1" max="1" width="26.5703125" style="1" customWidth="1"/>
    <col min="2" max="4" width="11.5703125" style="1" customWidth="1"/>
    <col min="5" max="5" width="25.85546875" style="1" customWidth="1"/>
    <col min="6" max="8" width="9.140625" style="1"/>
    <col min="9" max="9" width="18.28515625" style="1" customWidth="1"/>
    <col min="10" max="10" width="12.28515625" style="1" customWidth="1"/>
    <col min="11" max="11" width="12.85546875" style="1" customWidth="1"/>
    <col min="12" max="16384" width="9.140625" style="1"/>
  </cols>
  <sheetData>
    <row r="1" spans="1:5" ht="15.75" customHeight="1" x14ac:dyDescent="0.25">
      <c r="A1" s="25" t="s">
        <v>0</v>
      </c>
      <c r="B1" s="25"/>
      <c r="C1" s="3"/>
      <c r="D1" s="26"/>
      <c r="E1" s="27" t="s">
        <v>1</v>
      </c>
    </row>
    <row r="2" spans="1:5" ht="11.25" customHeight="1" x14ac:dyDescent="0.2">
      <c r="A2" s="4"/>
      <c r="B2" s="5"/>
      <c r="C2" s="5"/>
      <c r="D2" s="5"/>
      <c r="E2" s="5"/>
    </row>
    <row r="3" spans="1:5" ht="14.25" customHeight="1" x14ac:dyDescent="0.2">
      <c r="A3" s="28" t="s">
        <v>82</v>
      </c>
      <c r="B3" s="28"/>
      <c r="C3" s="28"/>
      <c r="D3" s="28"/>
      <c r="E3" s="28"/>
    </row>
    <row r="4" spans="1:5" ht="14.25" customHeight="1" x14ac:dyDescent="0.2">
      <c r="A4" s="39" t="s">
        <v>80</v>
      </c>
      <c r="B4" s="39"/>
      <c r="C4" s="39"/>
      <c r="D4" s="39"/>
      <c r="E4" s="39"/>
    </row>
    <row r="5" spans="1:5" ht="12" customHeight="1" x14ac:dyDescent="0.2">
      <c r="A5" s="7" t="s">
        <v>2</v>
      </c>
      <c r="B5" s="6"/>
      <c r="C5" s="6"/>
      <c r="D5" s="6"/>
      <c r="E5" s="8" t="s">
        <v>3</v>
      </c>
    </row>
    <row r="6" spans="1:5" ht="12" customHeight="1" thickBot="1" x14ac:dyDescent="0.25">
      <c r="A6" s="7" t="s">
        <v>4</v>
      </c>
      <c r="B6" s="9"/>
      <c r="C6" s="9"/>
      <c r="D6" s="9"/>
      <c r="E6" s="8" t="s">
        <v>5</v>
      </c>
    </row>
    <row r="7" spans="1:5" ht="45.75" thickBot="1" x14ac:dyDescent="0.25">
      <c r="A7" s="17" t="s">
        <v>6</v>
      </c>
      <c r="B7" s="10" t="s">
        <v>43</v>
      </c>
      <c r="C7" s="10" t="s">
        <v>44</v>
      </c>
      <c r="D7" s="10" t="s">
        <v>45</v>
      </c>
      <c r="E7" s="11" t="s">
        <v>7</v>
      </c>
    </row>
    <row r="8" spans="1:5" s="12" customFormat="1" ht="18" customHeight="1" x14ac:dyDescent="0.2">
      <c r="A8" s="18" t="s">
        <v>72</v>
      </c>
      <c r="B8" s="14">
        <f>B9+B35</f>
        <v>10718274.5</v>
      </c>
      <c r="C8" s="14">
        <f t="shared" ref="C8:D8" si="0">C9+C35</f>
        <v>17774119.199999999</v>
      </c>
      <c r="D8" s="14">
        <f t="shared" si="0"/>
        <v>16940523.890000001</v>
      </c>
      <c r="E8" s="29" t="s">
        <v>71</v>
      </c>
    </row>
    <row r="9" spans="1:5" ht="13.5" customHeight="1" x14ac:dyDescent="0.2">
      <c r="A9" s="18" t="s">
        <v>8</v>
      </c>
      <c r="B9" s="14">
        <f>B11+B18+B34</f>
        <v>1677992.4</v>
      </c>
      <c r="C9" s="14">
        <f t="shared" ref="C9:D9" si="1">C11+C18+C34</f>
        <v>1911785.1999999997</v>
      </c>
      <c r="D9" s="14">
        <f t="shared" si="1"/>
        <v>2294405.25</v>
      </c>
      <c r="E9" s="29" t="s">
        <v>9</v>
      </c>
    </row>
    <row r="10" spans="1:5" ht="12" customHeight="1" x14ac:dyDescent="0.2">
      <c r="A10" s="19" t="s">
        <v>10</v>
      </c>
      <c r="B10" s="15"/>
      <c r="C10" s="14"/>
      <c r="D10" s="15"/>
      <c r="E10" s="16"/>
    </row>
    <row r="11" spans="1:5" ht="13.5" customHeight="1" x14ac:dyDescent="0.2">
      <c r="A11" s="20" t="s">
        <v>11</v>
      </c>
      <c r="B11" s="14">
        <f>SUM(B13:B17)</f>
        <v>1424584.4</v>
      </c>
      <c r="C11" s="14">
        <f t="shared" ref="C11:D11" si="2">SUM(C13:C17)</f>
        <v>1423906.2999999998</v>
      </c>
      <c r="D11" s="14">
        <f t="shared" si="2"/>
        <v>1534105.18</v>
      </c>
      <c r="E11" s="30" t="s">
        <v>12</v>
      </c>
    </row>
    <row r="12" spans="1:5" ht="12" customHeight="1" x14ac:dyDescent="0.2">
      <c r="A12" s="21" t="s">
        <v>10</v>
      </c>
      <c r="B12" s="13"/>
      <c r="C12" s="13"/>
      <c r="D12" s="13"/>
      <c r="E12" s="16" t="s">
        <v>13</v>
      </c>
    </row>
    <row r="13" spans="1:5" ht="12.75" customHeight="1" x14ac:dyDescent="0.2">
      <c r="A13" s="22" t="s">
        <v>14</v>
      </c>
      <c r="B13" s="15">
        <v>180607.5</v>
      </c>
      <c r="C13" s="15">
        <v>175927.6</v>
      </c>
      <c r="D13" s="15">
        <v>164123.53</v>
      </c>
      <c r="E13" s="31" t="s">
        <v>53</v>
      </c>
    </row>
    <row r="14" spans="1:5" ht="22.5" customHeight="1" x14ac:dyDescent="0.2">
      <c r="A14" s="23" t="s">
        <v>15</v>
      </c>
      <c r="B14" s="13">
        <v>45.5</v>
      </c>
      <c r="C14" s="13">
        <v>45.5</v>
      </c>
      <c r="D14" s="13">
        <v>1.75</v>
      </c>
      <c r="E14" s="32" t="s">
        <v>55</v>
      </c>
    </row>
    <row r="15" spans="1:5" ht="33.75" customHeight="1" x14ac:dyDescent="0.2">
      <c r="A15" s="23" t="s">
        <v>73</v>
      </c>
      <c r="B15" s="13">
        <v>409757.9</v>
      </c>
      <c r="C15" s="13">
        <v>413840.6</v>
      </c>
      <c r="D15" s="13">
        <v>508372.45</v>
      </c>
      <c r="E15" s="32" t="s">
        <v>74</v>
      </c>
    </row>
    <row r="16" spans="1:5" ht="33.75" customHeight="1" x14ac:dyDescent="0.2">
      <c r="A16" s="23" t="s">
        <v>16</v>
      </c>
      <c r="B16" s="13">
        <v>1887.5</v>
      </c>
      <c r="C16" s="13">
        <v>1911.6</v>
      </c>
      <c r="D16" s="13">
        <v>1753</v>
      </c>
      <c r="E16" s="32" t="s">
        <v>56</v>
      </c>
    </row>
    <row r="17" spans="1:9" ht="12.75" customHeight="1" x14ac:dyDescent="0.2">
      <c r="A17" s="22" t="s">
        <v>17</v>
      </c>
      <c r="B17" s="13">
        <v>832286</v>
      </c>
      <c r="C17" s="13">
        <v>832181</v>
      </c>
      <c r="D17" s="13">
        <v>859854.45</v>
      </c>
      <c r="E17" s="31" t="s">
        <v>57</v>
      </c>
    </row>
    <row r="18" spans="1:9" ht="13.5" customHeight="1" x14ac:dyDescent="0.2">
      <c r="A18" s="20" t="s">
        <v>18</v>
      </c>
      <c r="B18" s="14">
        <f>SUM(B20:B33)</f>
        <v>237213.00000000003</v>
      </c>
      <c r="C18" s="14">
        <f t="shared" ref="C18:D18" si="3">SUM(C20:C33)</f>
        <v>450316.2</v>
      </c>
      <c r="D18" s="14">
        <f t="shared" si="3"/>
        <v>723932.32000000018</v>
      </c>
      <c r="E18" s="30" t="s">
        <v>19</v>
      </c>
    </row>
    <row r="19" spans="1:9" ht="12.75" customHeight="1" x14ac:dyDescent="0.2">
      <c r="A19" s="21" t="s">
        <v>10</v>
      </c>
      <c r="B19" s="13"/>
      <c r="C19" s="13"/>
      <c r="D19" s="13"/>
      <c r="E19" s="16"/>
    </row>
    <row r="20" spans="1:9" ht="12.75" customHeight="1" x14ac:dyDescent="0.2">
      <c r="A20" s="22" t="s">
        <v>20</v>
      </c>
      <c r="B20" s="15">
        <v>12474.7</v>
      </c>
      <c r="C20" s="15">
        <v>13453.3</v>
      </c>
      <c r="D20" s="15">
        <v>15947.37</v>
      </c>
      <c r="E20" s="31" t="s">
        <v>21</v>
      </c>
    </row>
    <row r="21" spans="1:9" ht="33.75" customHeight="1" x14ac:dyDescent="0.2">
      <c r="A21" s="23" t="s">
        <v>22</v>
      </c>
      <c r="B21" s="13">
        <v>62322.6</v>
      </c>
      <c r="C21" s="13">
        <v>88733.4</v>
      </c>
      <c r="D21" s="13">
        <v>76803.7</v>
      </c>
      <c r="E21" s="32" t="s">
        <v>59</v>
      </c>
    </row>
    <row r="22" spans="1:9" ht="12.75" customHeight="1" x14ac:dyDescent="0.2">
      <c r="A22" s="22" t="s">
        <v>23</v>
      </c>
      <c r="B22" s="13">
        <v>497</v>
      </c>
      <c r="C22" s="13">
        <v>947</v>
      </c>
      <c r="D22" s="13">
        <v>1015.45</v>
      </c>
      <c r="E22" s="31" t="s">
        <v>58</v>
      </c>
    </row>
    <row r="23" spans="1:9" ht="22.5" customHeight="1" x14ac:dyDescent="0.2">
      <c r="A23" s="23" t="s">
        <v>24</v>
      </c>
      <c r="B23" s="13">
        <v>43317.7</v>
      </c>
      <c r="C23" s="13">
        <v>46002.7</v>
      </c>
      <c r="D23" s="13">
        <v>110628.92</v>
      </c>
      <c r="E23" s="32" t="s">
        <v>67</v>
      </c>
    </row>
    <row r="24" spans="1:9" ht="12.75" customHeight="1" x14ac:dyDescent="0.2">
      <c r="A24" s="22" t="s">
        <v>25</v>
      </c>
      <c r="B24" s="15">
        <v>84669.2</v>
      </c>
      <c r="C24" s="15">
        <v>107727</v>
      </c>
      <c r="D24" s="15">
        <v>211119.71</v>
      </c>
      <c r="E24" s="31" t="s">
        <v>26</v>
      </c>
    </row>
    <row r="25" spans="1:9" ht="45" customHeight="1" x14ac:dyDescent="0.2">
      <c r="A25" s="23" t="s">
        <v>27</v>
      </c>
      <c r="B25" s="15">
        <v>4211.7</v>
      </c>
      <c r="C25" s="15">
        <v>59809.5</v>
      </c>
      <c r="D25" s="15">
        <v>132963.84</v>
      </c>
      <c r="E25" s="32" t="s">
        <v>66</v>
      </c>
    </row>
    <row r="26" spans="1:9" ht="33.75" customHeight="1" x14ac:dyDescent="0.2">
      <c r="A26" s="23" t="s">
        <v>77</v>
      </c>
      <c r="B26" s="13"/>
      <c r="C26" s="13"/>
      <c r="D26" s="15">
        <v>90.56</v>
      </c>
      <c r="E26" s="32" t="s">
        <v>76</v>
      </c>
    </row>
    <row r="27" spans="1:9" ht="12.75" customHeight="1" x14ac:dyDescent="0.2">
      <c r="A27" s="22" t="s">
        <v>28</v>
      </c>
      <c r="B27" s="15">
        <v>20709.8</v>
      </c>
      <c r="C27" s="15">
        <v>114331.6</v>
      </c>
      <c r="D27" s="15">
        <v>154986.16</v>
      </c>
      <c r="E27" s="31" t="s">
        <v>29</v>
      </c>
    </row>
    <row r="28" spans="1:9" ht="33.75" customHeight="1" x14ac:dyDescent="0.2">
      <c r="A28" s="23" t="s">
        <v>30</v>
      </c>
      <c r="B28" s="13" t="s">
        <v>83</v>
      </c>
      <c r="C28" s="13" t="s">
        <v>83</v>
      </c>
      <c r="D28" s="13" t="s">
        <v>83</v>
      </c>
      <c r="E28" s="32" t="s">
        <v>46</v>
      </c>
    </row>
    <row r="29" spans="1:9" ht="33.75" customHeight="1" x14ac:dyDescent="0.2">
      <c r="A29" s="23" t="s">
        <v>49</v>
      </c>
      <c r="B29" s="13">
        <v>499</v>
      </c>
      <c r="C29" s="13">
        <v>499</v>
      </c>
      <c r="D29" s="13">
        <v>406.85</v>
      </c>
      <c r="E29" s="32" t="s">
        <v>63</v>
      </c>
    </row>
    <row r="30" spans="1:9" ht="33.75" customHeight="1" x14ac:dyDescent="0.2">
      <c r="A30" s="23" t="s">
        <v>50</v>
      </c>
      <c r="B30" s="13">
        <v>373.1</v>
      </c>
      <c r="C30" s="13">
        <v>373.1</v>
      </c>
      <c r="D30" s="40">
        <v>373.06</v>
      </c>
      <c r="E30" s="32" t="s">
        <v>68</v>
      </c>
    </row>
    <row r="31" spans="1:9" ht="45" customHeight="1" x14ac:dyDescent="0.2">
      <c r="A31" s="23" t="s">
        <v>51</v>
      </c>
      <c r="B31" s="13">
        <v>4615.2</v>
      </c>
      <c r="C31" s="15">
        <v>4515.2</v>
      </c>
      <c r="D31" s="15">
        <v>4358.62</v>
      </c>
      <c r="E31" s="32" t="s">
        <v>65</v>
      </c>
    </row>
    <row r="32" spans="1:9" ht="33.75" customHeight="1" x14ac:dyDescent="0.2">
      <c r="A32" s="23" t="s">
        <v>52</v>
      </c>
      <c r="B32" s="13">
        <v>3191</v>
      </c>
      <c r="C32" s="15">
        <v>13390.4</v>
      </c>
      <c r="D32" s="15">
        <v>14653.78</v>
      </c>
      <c r="E32" s="32" t="s">
        <v>64</v>
      </c>
      <c r="I32" s="41"/>
    </row>
    <row r="33" spans="1:11" ht="22.5" customHeight="1" x14ac:dyDescent="0.2">
      <c r="A33" s="22" t="s">
        <v>31</v>
      </c>
      <c r="B33" s="15">
        <v>332</v>
      </c>
      <c r="C33" s="15">
        <v>534</v>
      </c>
      <c r="D33" s="15">
        <v>584.29999999999995</v>
      </c>
      <c r="E33" s="32" t="s">
        <v>62</v>
      </c>
      <c r="I33" s="41"/>
      <c r="J33" s="41"/>
      <c r="K33" s="41"/>
    </row>
    <row r="34" spans="1:11" x14ac:dyDescent="0.2">
      <c r="A34" s="20" t="s">
        <v>32</v>
      </c>
      <c r="B34" s="14">
        <v>16195</v>
      </c>
      <c r="C34" s="14">
        <v>37562.699999999997</v>
      </c>
      <c r="D34" s="14">
        <v>36367.75</v>
      </c>
      <c r="E34" s="30" t="s">
        <v>33</v>
      </c>
    </row>
    <row r="35" spans="1:11" x14ac:dyDescent="0.2">
      <c r="A35" s="18" t="s">
        <v>34</v>
      </c>
      <c r="B35" s="14">
        <f>SUM(B36:B38)</f>
        <v>9040282.0999999996</v>
      </c>
      <c r="C35" s="14">
        <f t="shared" ref="C35:D35" si="4">SUM(C36:C38)</f>
        <v>15862334</v>
      </c>
      <c r="D35" s="14">
        <f t="shared" si="4"/>
        <v>14646118.640000001</v>
      </c>
      <c r="E35" s="29" t="s">
        <v>61</v>
      </c>
    </row>
    <row r="36" spans="1:11" x14ac:dyDescent="0.2">
      <c r="A36" s="21" t="s">
        <v>35</v>
      </c>
      <c r="B36" s="13">
        <f>9040282.1-B37-B38</f>
        <v>1139.9999999995343</v>
      </c>
      <c r="C36" s="13">
        <f>15862334-C37-C38</f>
        <v>2642.1000000000931</v>
      </c>
      <c r="D36" s="13">
        <f>14646118.64-D37-D38</f>
        <v>2162.7200000002049</v>
      </c>
      <c r="E36" s="34" t="s">
        <v>60</v>
      </c>
    </row>
    <row r="37" spans="1:11" x14ac:dyDescent="0.2">
      <c r="A37" s="21" t="s">
        <v>81</v>
      </c>
      <c r="B37" s="13">
        <v>5761494</v>
      </c>
      <c r="C37" s="13">
        <v>12566262</v>
      </c>
      <c r="D37" s="13">
        <v>12377972.560000001</v>
      </c>
      <c r="E37" s="34"/>
    </row>
    <row r="38" spans="1:11" ht="33.75" x14ac:dyDescent="0.2">
      <c r="A38" s="24" t="s">
        <v>36</v>
      </c>
      <c r="B38" s="13">
        <v>3277648.1</v>
      </c>
      <c r="C38" s="13">
        <v>3293429.9</v>
      </c>
      <c r="D38" s="13">
        <v>2265983.36</v>
      </c>
      <c r="E38" s="33" t="s">
        <v>37</v>
      </c>
    </row>
    <row r="39" spans="1:11" x14ac:dyDescent="0.2">
      <c r="A39" s="18" t="s">
        <v>69</v>
      </c>
      <c r="B39" s="14">
        <f>SUM(B40:B41)</f>
        <v>14987094.100000001</v>
      </c>
      <c r="C39" s="14">
        <f t="shared" ref="C39:D39" si="5">SUM(C40:C41)</f>
        <v>23565734.100000001</v>
      </c>
      <c r="D39" s="14">
        <f t="shared" si="5"/>
        <v>16105371.359999999</v>
      </c>
      <c r="E39" s="29" t="s">
        <v>70</v>
      </c>
    </row>
    <row r="40" spans="1:11" x14ac:dyDescent="0.2">
      <c r="A40" s="21" t="s">
        <v>38</v>
      </c>
      <c r="B40" s="15">
        <v>9588332.3000000007</v>
      </c>
      <c r="C40" s="15">
        <v>12886707.199999999</v>
      </c>
      <c r="D40" s="15">
        <v>11042958.060000001</v>
      </c>
      <c r="E40" s="34" t="s">
        <v>48</v>
      </c>
    </row>
    <row r="41" spans="1:11" x14ac:dyDescent="0.2">
      <c r="A41" s="21" t="s">
        <v>39</v>
      </c>
      <c r="B41" s="15">
        <v>5398761.7999999998</v>
      </c>
      <c r="C41" s="15">
        <v>10679026.9</v>
      </c>
      <c r="D41" s="15">
        <v>5062413.3</v>
      </c>
      <c r="E41" s="34" t="s">
        <v>40</v>
      </c>
    </row>
    <row r="42" spans="1:11" ht="22.5" x14ac:dyDescent="0.2">
      <c r="A42" s="35" t="s">
        <v>47</v>
      </c>
      <c r="B42" s="14">
        <f>B8-B39</f>
        <v>-4268819.6000000015</v>
      </c>
      <c r="C42" s="14">
        <f t="shared" ref="C42:D42" si="6">C8-C39</f>
        <v>-5791614.9000000022</v>
      </c>
      <c r="D42" s="14">
        <f t="shared" si="6"/>
        <v>835152.53000000119</v>
      </c>
      <c r="E42" s="38" t="s">
        <v>54</v>
      </c>
    </row>
    <row r="43" spans="1:11" x14ac:dyDescent="0.2">
      <c r="A43" s="18" t="s">
        <v>41</v>
      </c>
      <c r="B43" s="14">
        <f>B42*(-1)</f>
        <v>4268819.6000000015</v>
      </c>
      <c r="C43" s="14">
        <f t="shared" ref="C43:D43" si="7">C42*(-1)</f>
        <v>5791614.9000000022</v>
      </c>
      <c r="D43" s="14">
        <f t="shared" si="7"/>
        <v>-835152.53000000119</v>
      </c>
      <c r="E43" s="29" t="s">
        <v>42</v>
      </c>
    </row>
    <row r="44" spans="1:11" ht="7.5" customHeight="1" x14ac:dyDescent="0.2"/>
    <row r="45" spans="1:11" x14ac:dyDescent="0.2">
      <c r="A45" s="2" t="s">
        <v>78</v>
      </c>
      <c r="D45" s="36"/>
      <c r="E45" s="37" t="s">
        <v>75</v>
      </c>
    </row>
    <row r="50" spans="3:3" x14ac:dyDescent="0.2">
      <c r="C50" s="1" t="s">
        <v>79</v>
      </c>
    </row>
  </sheetData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2617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 Loudilová</dc:creator>
  <cp:lastModifiedBy>Lada Loudilová</cp:lastModifiedBy>
  <cp:lastPrinted>2020-11-26T14:34:00Z</cp:lastPrinted>
  <dcterms:created xsi:type="dcterms:W3CDTF">2017-09-07T12:36:01Z</dcterms:created>
  <dcterms:modified xsi:type="dcterms:W3CDTF">2020-11-26T14:40:17Z</dcterms:modified>
</cp:coreProperties>
</file>