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-75" windowWidth="14160" windowHeight="11970"/>
  </bookViews>
  <sheets>
    <sheet name="33021517t07" sheetId="4" r:id="rId1"/>
  </sheets>
  <calcPr calcId="125725"/>
</workbook>
</file>

<file path=xl/calcChain.xml><?xml version="1.0" encoding="utf-8"?>
<calcChain xmlns="http://schemas.openxmlformats.org/spreadsheetml/2006/main">
  <c r="H9" i="4"/>
  <c r="H8"/>
  <c r="H7"/>
  <c r="G9"/>
  <c r="G8"/>
  <c r="G7"/>
  <c r="F9"/>
  <c r="F8"/>
  <c r="F7"/>
  <c r="E9"/>
  <c r="E8"/>
  <c r="E7"/>
  <c r="D9"/>
  <c r="D8"/>
  <c r="D7"/>
  <c r="C9"/>
  <c r="C8"/>
  <c r="C7"/>
</calcChain>
</file>

<file path=xl/sharedStrings.xml><?xml version="1.0" encoding="utf-8"?>
<sst xmlns="http://schemas.openxmlformats.org/spreadsheetml/2006/main" count="57" uniqueCount="24">
  <si>
    <t>Ženy</t>
  </si>
  <si>
    <t>Muži</t>
  </si>
  <si>
    <t>Celkem</t>
  </si>
  <si>
    <t>Průměrný věk (roky)</t>
  </si>
  <si>
    <t>65 a více let</t>
  </si>
  <si>
    <t>15–64 let</t>
  </si>
  <si>
    <t>0–14 let</t>
  </si>
  <si>
    <r>
      <t>Index ekonomického zatížení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</si>
  <si>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r>
      <t>Index stáří</t>
    </r>
    <r>
      <rPr>
        <vertAlign val="superscript"/>
        <sz val="8"/>
        <rFont val="Arial"/>
        <family val="2"/>
        <charset val="238"/>
      </rPr>
      <t>1)</t>
    </r>
  </si>
  <si>
    <t>Obyvatelstvo celkem (k 1. 1.)</t>
  </si>
  <si>
    <t>Počet obyvatel ve věku 0–14 let</t>
  </si>
  <si>
    <t>0–4 roky</t>
  </si>
  <si>
    <t>5–9 let</t>
  </si>
  <si>
    <t>10–14 let</t>
  </si>
  <si>
    <t>Počet obyvatel ve věku 15–29 let</t>
  </si>
  <si>
    <t>15–19 let</t>
  </si>
  <si>
    <t>20–24 let</t>
  </si>
  <si>
    <t>25–29 let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</si>
  <si>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osob ve věku 65 a více let na 100 osob ve věku 0 až 14 let </t>
    </r>
  </si>
  <si>
    <t>Zdroj: ČSÚ, Projekce obyvatelstva v krajích ČR do roku 2050</t>
  </si>
  <si>
    <t>z toho ve věku (%):</t>
  </si>
  <si>
    <t>v tom ve věku: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</si>
  <si>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Počet osob ve věku 0 až 14 let a 65 a více let na 100 osob ve věku 15 až 64 let</t>
    </r>
  </si>
  <si>
    <t>Základní výsledky projekce obyvatelstva Kraje Vysočina</t>
  </si>
</sst>
</file>

<file path=xl/styles.xml><?xml version="1.0" encoding="utf-8"?>
<styleSheet xmlns="http://schemas.openxmlformats.org/spreadsheetml/2006/main">
  <numFmts count="6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0.0"/>
    <numFmt numFmtId="166" formatCode="_(&quot;Kč&quot;* #,##0.00_);_(&quot;Kč&quot;* \(#,##0.00\);_(&quot;Kč&quot;* &quot;-&quot;??_);_(@_)"/>
    <numFmt numFmtId="167" formatCode="#,##0.0_ ;\-#,##0.0\ "/>
  </numFmts>
  <fonts count="33">
    <font>
      <sz val="8"/>
      <name val="Arial CE"/>
      <charset val="238"/>
    </font>
    <font>
      <sz val="8"/>
      <color theme="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Courier"/>
      <family val="3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0">
    <xf numFmtId="0" fontId="0" fillId="0" borderId="0"/>
    <xf numFmtId="10" fontId="2" fillId="2" borderId="0" applyFont="0" applyFill="0" applyBorder="0" applyAlignment="0" applyProtection="0"/>
    <xf numFmtId="0" fontId="3" fillId="0" borderId="0" applyFont="0" applyFill="0" applyBorder="0" applyAlignment="0" applyProtection="0"/>
    <xf numFmtId="4" fontId="2" fillId="2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0" applyFont="0" applyFill="0" applyBorder="0" applyAlignment="0" applyProtection="0"/>
    <xf numFmtId="0" fontId="5" fillId="2" borderId="0" applyFont="0" applyFill="0" applyBorder="0" applyAlignment="0" applyProtection="0"/>
    <xf numFmtId="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>
      <alignment vertical="top"/>
    </xf>
    <xf numFmtId="0" fontId="1" fillId="0" borderId="0"/>
    <xf numFmtId="0" fontId="7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8" fillId="0" borderId="0"/>
    <xf numFmtId="0" fontId="3" fillId="3" borderId="0"/>
    <xf numFmtId="0" fontId="8" fillId="0" borderId="0"/>
    <xf numFmtId="0" fontId="3" fillId="3" borderId="0"/>
    <xf numFmtId="0" fontId="3" fillId="3" borderId="0"/>
    <xf numFmtId="0" fontId="1" fillId="0" borderId="0"/>
    <xf numFmtId="0" fontId="3" fillId="3" borderId="0"/>
    <xf numFmtId="0" fontId="3" fillId="3" borderId="0"/>
    <xf numFmtId="0" fontId="3" fillId="3" borderId="0"/>
    <xf numFmtId="0" fontId="3" fillId="3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5" borderId="0" applyNumberFormat="0" applyBorder="0" applyAlignment="0" applyProtection="0"/>
    <xf numFmtId="0" fontId="17" fillId="0" borderId="12" applyNumberFormat="0" applyFill="0" applyAlignment="0" applyProtection="0"/>
    <xf numFmtId="0" fontId="18" fillId="13" borderId="0" applyNumberFormat="0" applyBorder="0" applyAlignment="0" applyProtection="0"/>
    <xf numFmtId="0" fontId="19" fillId="14" borderId="13" applyNumberFormat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14" fillId="0" borderId="0"/>
    <xf numFmtId="0" fontId="13" fillId="6" borderId="17" applyNumberFormat="0" applyFont="0" applyAlignment="0" applyProtection="0"/>
    <xf numFmtId="0" fontId="25" fillId="0" borderId="18" applyNumberFormat="0" applyFill="0" applyAlignment="0" applyProtection="0"/>
    <xf numFmtId="0" fontId="26" fillId="8" borderId="0" applyNumberFormat="0" applyBorder="0" applyAlignment="0" applyProtection="0"/>
    <xf numFmtId="0" fontId="25" fillId="0" borderId="0" applyNumberFormat="0" applyFill="0" applyBorder="0" applyAlignment="0" applyProtection="0"/>
    <xf numFmtId="0" fontId="27" fillId="9" borderId="19" applyNumberFormat="0" applyAlignment="0" applyProtection="0"/>
    <xf numFmtId="0" fontId="28" fillId="15" borderId="19" applyNumberFormat="0" applyAlignment="0" applyProtection="0"/>
    <xf numFmtId="0" fontId="29" fillId="15" borderId="20" applyNumberFormat="0" applyAlignment="0" applyProtection="0"/>
    <xf numFmtId="0" fontId="30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4" fillId="0" borderId="0"/>
    <xf numFmtId="0" fontId="31" fillId="0" borderId="0"/>
  </cellStyleXfs>
  <cellXfs count="37">
    <xf numFmtId="0" fontId="0" fillId="0" borderId="0" xfId="0"/>
    <xf numFmtId="0" fontId="9" fillId="0" borderId="0" xfId="0" applyFont="1"/>
    <xf numFmtId="0" fontId="9" fillId="0" borderId="0" xfId="0" applyFont="1" applyBorder="1"/>
    <xf numFmtId="0" fontId="9" fillId="0" borderId="0" xfId="12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/>
    </xf>
    <xf numFmtId="0" fontId="9" fillId="0" borderId="8" xfId="12" applyFont="1" applyFill="1" applyBorder="1" applyAlignment="1">
      <alignment horizontal="left" wrapText="1"/>
    </xf>
    <xf numFmtId="0" fontId="9" fillId="0" borderId="8" xfId="12" applyFont="1" applyFill="1" applyBorder="1" applyAlignment="1">
      <alignment horizontal="left"/>
    </xf>
    <xf numFmtId="0" fontId="9" fillId="0" borderId="11" xfId="19" applyFont="1" applyFill="1" applyBorder="1"/>
    <xf numFmtId="0" fontId="9" fillId="0" borderId="0" xfId="0" applyFont="1" applyFill="1"/>
    <xf numFmtId="0" fontId="9" fillId="0" borderId="7" xfId="19" applyFont="1" applyFill="1" applyBorder="1"/>
    <xf numFmtId="164" fontId="9" fillId="0" borderId="0" xfId="0" applyNumberFormat="1" applyFont="1"/>
    <xf numFmtId="165" fontId="9" fillId="0" borderId="0" xfId="0" applyNumberFormat="1" applyFont="1"/>
    <xf numFmtId="0" fontId="12" fillId="0" borderId="0" xfId="0" applyFont="1" applyAlignment="1">
      <alignment horizontal="left"/>
    </xf>
    <xf numFmtId="0" fontId="9" fillId="0" borderId="0" xfId="12" applyFont="1" applyFill="1" applyAlignment="1">
      <alignment horizontal="left"/>
    </xf>
    <xf numFmtId="0" fontId="9" fillId="0" borderId="10" xfId="19" applyFont="1" applyFill="1" applyBorder="1" applyAlignment="1">
      <alignment horizontal="center" vertical="center"/>
    </xf>
    <xf numFmtId="0" fontId="9" fillId="0" borderId="9" xfId="19" applyFont="1" applyFill="1" applyBorder="1" applyAlignment="1">
      <alignment horizontal="center" vertical="center"/>
    </xf>
    <xf numFmtId="0" fontId="9" fillId="0" borderId="0" xfId="12" applyFont="1" applyFill="1" applyAlignment="1">
      <alignment horizontal="left" vertical="top"/>
    </xf>
    <xf numFmtId="0" fontId="11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164" fontId="11" fillId="0" borderId="2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" fontId="9" fillId="0" borderId="2" xfId="0" applyNumberFormat="1" applyFont="1" applyFill="1" applyBorder="1" applyAlignment="1">
      <alignment horizontal="right"/>
    </xf>
    <xf numFmtId="1" fontId="9" fillId="0" borderId="1" xfId="0" applyNumberFormat="1" applyFont="1" applyFill="1" applyBorder="1" applyAlignment="1">
      <alignment horizontal="right"/>
    </xf>
    <xf numFmtId="164" fontId="9" fillId="0" borderId="2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167" fontId="9" fillId="0" borderId="2" xfId="0" applyNumberFormat="1" applyFont="1" applyFill="1" applyBorder="1" applyAlignment="1">
      <alignment horizontal="right"/>
    </xf>
    <xf numFmtId="167" fontId="9" fillId="0" borderId="1" xfId="0" applyNumberFormat="1" applyFont="1" applyFill="1" applyBorder="1" applyAlignment="1">
      <alignment horizontal="right"/>
    </xf>
    <xf numFmtId="0" fontId="9" fillId="0" borderId="2" xfId="0" applyFont="1" applyBorder="1"/>
    <xf numFmtId="164" fontId="9" fillId="0" borderId="2" xfId="0" applyNumberFormat="1" applyFont="1" applyBorder="1"/>
    <xf numFmtId="1" fontId="32" fillId="0" borderId="0" xfId="79" applyNumberFormat="1" applyFont="1"/>
    <xf numFmtId="164" fontId="11" fillId="0" borderId="0" xfId="0" applyNumberFormat="1" applyFont="1" applyFill="1" applyBorder="1" applyAlignment="1">
      <alignment horizontal="right"/>
    </xf>
    <xf numFmtId="0" fontId="9" fillId="0" borderId="6" xfId="19" applyFont="1" applyFill="1" applyBorder="1" applyAlignment="1">
      <alignment horizontal="center" vertical="center"/>
    </xf>
    <xf numFmtId="0" fontId="9" fillId="0" borderId="5" xfId="19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</cellXfs>
  <cellStyles count="80">
    <cellStyle name="% procenta" xfId="1"/>
    <cellStyle name="20 % – Zvýraznění1 2" xfId="36"/>
    <cellStyle name="20 % – Zvýraznění2 2" xfId="37"/>
    <cellStyle name="20 % – Zvýraznění3 2" xfId="38"/>
    <cellStyle name="20 % – Zvýraznění4 2" xfId="39"/>
    <cellStyle name="20 % – Zvýraznění5 2" xfId="40"/>
    <cellStyle name="20 % – Zvýraznění6 2" xfId="41"/>
    <cellStyle name="40 % – Zvýraznění1 2" xfId="42"/>
    <cellStyle name="40 % – Zvýraznění2 2" xfId="43"/>
    <cellStyle name="40 % – Zvýraznění3 2" xfId="44"/>
    <cellStyle name="40 % – Zvýraznění4 2" xfId="45"/>
    <cellStyle name="40 % – Zvýraznění5 2" xfId="46"/>
    <cellStyle name="40 % – Zvýraznění6 2" xfId="47"/>
    <cellStyle name="60 % – Zvýraznění1 2" xfId="48"/>
    <cellStyle name="60 % – Zvýraznění2 2" xfId="49"/>
    <cellStyle name="60 % – Zvýraznění3 2" xfId="50"/>
    <cellStyle name="60 % – Zvýraznění4 2" xfId="51"/>
    <cellStyle name="60 % – Zvýraznění5 2" xfId="52"/>
    <cellStyle name="60 % – Zvýraznění6 2" xfId="53"/>
    <cellStyle name="Celkem 2" xfId="54"/>
    <cellStyle name="Datum" xfId="2"/>
    <cellStyle name="Finanční" xfId="3"/>
    <cellStyle name="Finanční0" xfId="4"/>
    <cellStyle name="HEADING1" xfId="5"/>
    <cellStyle name="HEADING2" xfId="6"/>
    <cellStyle name="Chybně 2" xfId="55"/>
    <cellStyle name="Kontrolní buňka 2" xfId="56"/>
    <cellStyle name="Měna0" xfId="7"/>
    <cellStyle name="měny 2" xfId="8"/>
    <cellStyle name="měny 3" xfId="9"/>
    <cellStyle name="měny 4" xfId="10"/>
    <cellStyle name="měny 5" xfId="25"/>
    <cellStyle name="Nadpis 1 2" xfId="57"/>
    <cellStyle name="Nadpis 2 2" xfId="58"/>
    <cellStyle name="Nadpis 3 2" xfId="59"/>
    <cellStyle name="Nadpis 4 2" xfId="60"/>
    <cellStyle name="Název 2" xfId="61"/>
    <cellStyle name="Neutrální 2" xfId="62"/>
    <cellStyle name="Normal_UMR19M90" xfId="11"/>
    <cellStyle name="normální" xfId="0" builtinId="0"/>
    <cellStyle name="normální 10" xfId="28"/>
    <cellStyle name="normální 11" xfId="31"/>
    <cellStyle name="normální 2" xfId="12"/>
    <cellStyle name="Normální 2 10" xfId="35"/>
    <cellStyle name="normální 2 11" xfId="63"/>
    <cellStyle name="normální 2 12" xfId="78"/>
    <cellStyle name="normální 2 2" xfId="13"/>
    <cellStyle name="normální 2 3" xfId="14"/>
    <cellStyle name="Normální 2 4" xfId="27"/>
    <cellStyle name="Normální 2 5" xfId="29"/>
    <cellStyle name="Normální 2 6" xfId="30"/>
    <cellStyle name="Normální 2 7" xfId="32"/>
    <cellStyle name="Normální 2 8" xfId="33"/>
    <cellStyle name="Normální 2 9" xfId="34"/>
    <cellStyle name="normální 3" xfId="15"/>
    <cellStyle name="normální 4" xfId="16"/>
    <cellStyle name="normální 5" xfId="17"/>
    <cellStyle name="normální 6" xfId="18"/>
    <cellStyle name="normální 7" xfId="19"/>
    <cellStyle name="normální 8" xfId="20"/>
    <cellStyle name="normální 9" xfId="26"/>
    <cellStyle name="normální_tabulka02-vzorce" xfId="79"/>
    <cellStyle name="Pevný" xfId="21"/>
    <cellStyle name="Poznámka 2" xfId="64"/>
    <cellStyle name="procent 2" xfId="22"/>
    <cellStyle name="Propojená buňka 2" xfId="65"/>
    <cellStyle name="Správně 2" xfId="66"/>
    <cellStyle name="Text upozornění 2" xfId="67"/>
    <cellStyle name="Vstup 2" xfId="68"/>
    <cellStyle name="Výpočet 2" xfId="69"/>
    <cellStyle name="Výstup 2" xfId="70"/>
    <cellStyle name="Vysvětlující text 2" xfId="71"/>
    <cellStyle name="Záhlaví 1" xfId="23"/>
    <cellStyle name="Záhlaví 2" xfId="24"/>
    <cellStyle name="Zvýraznění 1 2" xfId="72"/>
    <cellStyle name="Zvýraznění 2 2" xfId="73"/>
    <cellStyle name="Zvýraznění 3 2" xfId="74"/>
    <cellStyle name="Zvýraznění 4 2" xfId="75"/>
    <cellStyle name="Zvýraznění 5 2" xfId="76"/>
    <cellStyle name="Zvýraznění 6 2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2"/>
  <sheetViews>
    <sheetView tabSelected="1" workbookViewId="0"/>
  </sheetViews>
  <sheetFormatPr defaultRowHeight="11.25"/>
  <cols>
    <col min="1" max="1" width="31.33203125" style="1" customWidth="1"/>
    <col min="2" max="8" width="11" style="1" customWidth="1"/>
    <col min="9" max="18" width="9.33203125" style="1"/>
    <col min="19" max="19" width="10.6640625" style="1" bestFit="1" customWidth="1"/>
    <col min="20" max="16384" width="9.33203125" style="1"/>
  </cols>
  <sheetData>
    <row r="1" spans="1:15" ht="15" customHeight="1">
      <c r="A1" s="12" t="s">
        <v>23</v>
      </c>
      <c r="E1" s="8"/>
    </row>
    <row r="2" spans="1:15" ht="12" customHeight="1" thickBot="1">
      <c r="A2" s="13" t="s">
        <v>19</v>
      </c>
      <c r="E2" s="8"/>
    </row>
    <row r="3" spans="1:15" ht="13.5" customHeight="1" thickBot="1">
      <c r="A3" s="7"/>
      <c r="B3" s="14">
        <v>2020</v>
      </c>
      <c r="C3" s="14">
        <v>2025</v>
      </c>
      <c r="D3" s="14">
        <v>2030</v>
      </c>
      <c r="E3" s="14">
        <v>2035</v>
      </c>
      <c r="F3" s="14">
        <v>2040</v>
      </c>
      <c r="G3" s="14">
        <v>2045</v>
      </c>
      <c r="H3" s="15">
        <v>2050</v>
      </c>
    </row>
    <row r="4" spans="1:15" ht="15" customHeight="1">
      <c r="A4" s="9"/>
      <c r="B4" s="33" t="s">
        <v>9</v>
      </c>
      <c r="C4" s="34"/>
      <c r="D4" s="34"/>
      <c r="E4" s="34"/>
      <c r="F4" s="34"/>
      <c r="G4" s="34"/>
      <c r="H4" s="34"/>
    </row>
    <row r="5" spans="1:15" ht="14.25" customHeight="1">
      <c r="A5" s="17" t="s">
        <v>2</v>
      </c>
      <c r="B5" s="19">
        <v>504330</v>
      </c>
      <c r="C5" s="19">
        <v>498911</v>
      </c>
      <c r="D5" s="19">
        <v>491942</v>
      </c>
      <c r="E5" s="19">
        <v>483430</v>
      </c>
      <c r="F5" s="19">
        <v>473677</v>
      </c>
      <c r="G5" s="19">
        <v>463162</v>
      </c>
      <c r="H5" s="20">
        <v>452169</v>
      </c>
    </row>
    <row r="6" spans="1:15" ht="11.25" customHeight="1">
      <c r="A6" s="4" t="s">
        <v>20</v>
      </c>
      <c r="B6" s="21"/>
      <c r="C6" s="21"/>
      <c r="D6" s="21"/>
      <c r="E6" s="21"/>
      <c r="F6" s="21"/>
      <c r="G6" s="21"/>
      <c r="H6" s="22"/>
    </row>
    <row r="7" spans="1:15" ht="12.75" customHeight="1">
      <c r="A7" s="3" t="s">
        <v>6</v>
      </c>
      <c r="B7" s="27">
        <v>14.936053774314436</v>
      </c>
      <c r="C7" s="27">
        <f>69748/498911*100</f>
        <v>13.980048545732608</v>
      </c>
      <c r="D7" s="27">
        <f>63598/491942*100</f>
        <v>12.9279467904753</v>
      </c>
      <c r="E7" s="27">
        <f>58866/483430*100</f>
        <v>12.176737066379829</v>
      </c>
      <c r="F7" s="27">
        <f>56546/473677*100</f>
        <v>11.937670606763682</v>
      </c>
      <c r="G7" s="27">
        <f>56076/463162*100</f>
        <v>12.107210867903671</v>
      </c>
      <c r="H7" s="28">
        <f>55623/452169*100</f>
        <v>12.301374043775667</v>
      </c>
    </row>
    <row r="8" spans="1:15" ht="12.75" customHeight="1">
      <c r="A8" s="3" t="s">
        <v>5</v>
      </c>
      <c r="B8" s="27">
        <v>64.262486863759833</v>
      </c>
      <c r="C8" s="27">
        <f>313095/498911*100</f>
        <v>62.755681875124026</v>
      </c>
      <c r="D8" s="27">
        <f>303552/491942*100</f>
        <v>61.704835122839683</v>
      </c>
      <c r="E8" s="27">
        <f>292861/483430*100</f>
        <v>60.579815071468467</v>
      </c>
      <c r="F8" s="27">
        <f>276071/473677*100</f>
        <v>58.282542745372901</v>
      </c>
      <c r="G8" s="27">
        <f>256678/463162*100</f>
        <v>55.418622425846678</v>
      </c>
      <c r="H8" s="28">
        <f>243422/452169*100</f>
        <v>53.834296468798172</v>
      </c>
    </row>
    <row r="9" spans="1:15" ht="12.75" customHeight="1">
      <c r="A9" s="3" t="s">
        <v>4</v>
      </c>
      <c r="B9" s="27">
        <v>20.801459361925723</v>
      </c>
      <c r="C9" s="27">
        <f>116068/498911*100</f>
        <v>23.264269579143374</v>
      </c>
      <c r="D9" s="27">
        <f>124792/491942*100</f>
        <v>25.367218086685018</v>
      </c>
      <c r="E9" s="27">
        <f>131703/483430*100</f>
        <v>27.243447862151708</v>
      </c>
      <c r="F9" s="27">
        <f>141060/473677*100</f>
        <v>29.779786647863414</v>
      </c>
      <c r="G9" s="27">
        <f>150408/463162*100</f>
        <v>32.474166706249648</v>
      </c>
      <c r="H9" s="28">
        <f>153124/452169*100</f>
        <v>33.864329487426161</v>
      </c>
    </row>
    <row r="10" spans="1:15" ht="12.75" customHeight="1">
      <c r="A10" s="4" t="s">
        <v>10</v>
      </c>
      <c r="B10" s="23">
        <v>75327</v>
      </c>
      <c r="C10" s="23">
        <v>69748</v>
      </c>
      <c r="D10" s="23">
        <v>63598</v>
      </c>
      <c r="E10" s="23">
        <v>58866</v>
      </c>
      <c r="F10" s="23">
        <v>56546</v>
      </c>
      <c r="G10" s="23">
        <v>56076</v>
      </c>
      <c r="H10" s="24">
        <v>55623</v>
      </c>
      <c r="I10" s="10"/>
    </row>
    <row r="11" spans="1:15" ht="11.25" customHeight="1">
      <c r="A11" s="4" t="s">
        <v>21</v>
      </c>
      <c r="B11" s="23"/>
      <c r="C11" s="23"/>
      <c r="D11" s="23"/>
      <c r="E11" s="23"/>
      <c r="F11" s="23"/>
      <c r="G11" s="23"/>
      <c r="H11" s="24"/>
    </row>
    <row r="12" spans="1:15" ht="12.75" customHeight="1">
      <c r="A12" s="3" t="s">
        <v>11</v>
      </c>
      <c r="B12" s="23">
        <v>23176</v>
      </c>
      <c r="C12" s="23">
        <v>21009</v>
      </c>
      <c r="D12" s="23">
        <v>18919</v>
      </c>
      <c r="E12" s="23">
        <v>18156</v>
      </c>
      <c r="F12" s="23">
        <v>18489</v>
      </c>
      <c r="G12" s="23">
        <v>18410</v>
      </c>
      <c r="H12" s="24">
        <v>17720</v>
      </c>
      <c r="I12" s="11"/>
      <c r="J12" s="11"/>
      <c r="K12" s="11"/>
      <c r="L12" s="11"/>
      <c r="M12" s="11"/>
      <c r="N12" s="11"/>
      <c r="O12" s="11"/>
    </row>
    <row r="13" spans="1:15" ht="12.75" customHeight="1">
      <c r="A13" s="3" t="s">
        <v>12</v>
      </c>
      <c r="B13" s="23">
        <v>25391</v>
      </c>
      <c r="C13" s="23">
        <v>23321</v>
      </c>
      <c r="D13" s="23">
        <v>21273</v>
      </c>
      <c r="E13" s="23">
        <v>19293</v>
      </c>
      <c r="F13" s="23">
        <v>18566</v>
      </c>
      <c r="G13" s="23">
        <v>18881</v>
      </c>
      <c r="H13" s="24">
        <v>18811</v>
      </c>
      <c r="I13" s="11"/>
      <c r="J13" s="11"/>
      <c r="K13" s="11"/>
      <c r="L13" s="11"/>
      <c r="M13" s="11"/>
      <c r="N13" s="11"/>
      <c r="O13" s="11"/>
    </row>
    <row r="14" spans="1:15" ht="12.75" customHeight="1">
      <c r="A14" s="3" t="s">
        <v>13</v>
      </c>
      <c r="B14" s="23">
        <v>26760</v>
      </c>
      <c r="C14" s="23">
        <v>25418</v>
      </c>
      <c r="D14" s="23">
        <v>23406</v>
      </c>
      <c r="E14" s="23">
        <v>21417</v>
      </c>
      <c r="F14" s="23">
        <v>19491</v>
      </c>
      <c r="G14" s="23">
        <v>18785</v>
      </c>
      <c r="H14" s="24">
        <v>19092</v>
      </c>
      <c r="I14" s="11"/>
      <c r="J14" s="11"/>
      <c r="K14" s="11"/>
      <c r="L14" s="11"/>
      <c r="M14" s="11"/>
      <c r="N14" s="11"/>
      <c r="O14" s="11"/>
    </row>
    <row r="15" spans="1:15" ht="12.75" customHeight="1">
      <c r="A15" s="4" t="s">
        <v>14</v>
      </c>
      <c r="B15" s="23">
        <v>79956</v>
      </c>
      <c r="C15" s="30">
        <v>74975</v>
      </c>
      <c r="D15" s="10">
        <v>76015</v>
      </c>
      <c r="E15" s="30">
        <v>75584</v>
      </c>
      <c r="F15" s="10">
        <v>70547</v>
      </c>
      <c r="G15" s="23">
        <v>65055</v>
      </c>
      <c r="H15" s="24">
        <v>60834</v>
      </c>
      <c r="I15" s="11"/>
      <c r="J15" s="11"/>
      <c r="K15" s="11"/>
      <c r="L15" s="11"/>
      <c r="M15" s="11"/>
      <c r="N15" s="11"/>
      <c r="O15" s="11"/>
    </row>
    <row r="16" spans="1:15" ht="11.25" customHeight="1">
      <c r="A16" s="4" t="s">
        <v>21</v>
      </c>
      <c r="B16" s="23"/>
      <c r="C16" s="29"/>
      <c r="E16" s="29"/>
      <c r="G16" s="23"/>
      <c r="H16" s="24"/>
      <c r="I16" s="11"/>
      <c r="J16" s="11"/>
      <c r="K16" s="11"/>
      <c r="L16" s="11"/>
      <c r="M16" s="11"/>
      <c r="N16" s="11"/>
      <c r="O16" s="11"/>
    </row>
    <row r="17" spans="1:15" ht="12.75" customHeight="1">
      <c r="A17" s="3" t="s">
        <v>15</v>
      </c>
      <c r="B17" s="23">
        <v>23646</v>
      </c>
      <c r="C17" s="23">
        <v>26783</v>
      </c>
      <c r="D17" s="23">
        <v>25473</v>
      </c>
      <c r="E17" s="23">
        <v>23508</v>
      </c>
      <c r="F17" s="23">
        <v>21564</v>
      </c>
      <c r="G17" s="23">
        <v>19680</v>
      </c>
      <c r="H17" s="24">
        <v>18990</v>
      </c>
      <c r="I17" s="11"/>
      <c r="J17" s="11"/>
      <c r="K17" s="11"/>
      <c r="L17" s="11"/>
      <c r="M17" s="11"/>
      <c r="N17" s="11"/>
      <c r="O17" s="11"/>
    </row>
    <row r="18" spans="1:15" ht="12.75" customHeight="1">
      <c r="A18" s="3" t="s">
        <v>16</v>
      </c>
      <c r="B18" s="23">
        <v>24613</v>
      </c>
      <c r="C18" s="23">
        <v>23834</v>
      </c>
      <c r="D18" s="23">
        <v>26873</v>
      </c>
      <c r="E18" s="23">
        <v>25594</v>
      </c>
      <c r="F18" s="23">
        <v>23699</v>
      </c>
      <c r="G18" s="23">
        <v>21825</v>
      </c>
      <c r="H18" s="24">
        <v>20013</v>
      </c>
      <c r="I18" s="11"/>
      <c r="J18" s="11"/>
      <c r="K18" s="11"/>
      <c r="L18" s="11"/>
      <c r="M18" s="11"/>
      <c r="N18" s="11"/>
      <c r="O18" s="11"/>
    </row>
    <row r="19" spans="1:15" ht="12.75" customHeight="1">
      <c r="A19" s="3" t="s">
        <v>17</v>
      </c>
      <c r="B19" s="23">
        <v>31697</v>
      </c>
      <c r="C19" s="23">
        <v>24358</v>
      </c>
      <c r="D19" s="23">
        <v>23669</v>
      </c>
      <c r="E19" s="23">
        <v>26482</v>
      </c>
      <c r="F19" s="23">
        <v>25284</v>
      </c>
      <c r="G19" s="23">
        <v>23550</v>
      </c>
      <c r="H19" s="24">
        <v>21831</v>
      </c>
      <c r="I19" s="11"/>
    </row>
    <row r="20" spans="1:15" ht="12.75" customHeight="1">
      <c r="A20" s="18" t="s">
        <v>3</v>
      </c>
      <c r="B20" s="27">
        <v>43.304557152583136</v>
      </c>
      <c r="C20" s="27">
        <v>44.775926924499757</v>
      </c>
      <c r="D20" s="27">
        <v>46.249667474115412</v>
      </c>
      <c r="E20" s="27">
        <v>47.552677936284383</v>
      </c>
      <c r="F20" s="27">
        <v>48.527375663024067</v>
      </c>
      <c r="G20" s="27">
        <v>49.2457222435105</v>
      </c>
      <c r="H20" s="28">
        <v>49.827274626937182</v>
      </c>
    </row>
    <row r="21" spans="1:15" ht="12.75" customHeight="1">
      <c r="A21" s="6" t="s">
        <v>8</v>
      </c>
      <c r="B21" s="27">
        <v>139.27011562919006</v>
      </c>
      <c r="C21" s="27">
        <v>166.41050639444859</v>
      </c>
      <c r="D21" s="27">
        <v>196.22000691845656</v>
      </c>
      <c r="E21" s="27">
        <v>223.73356436652736</v>
      </c>
      <c r="F21" s="27">
        <v>249.46061613553567</v>
      </c>
      <c r="G21" s="27">
        <v>268.22169912261933</v>
      </c>
      <c r="H21" s="28">
        <v>275.28899915502581</v>
      </c>
    </row>
    <row r="22" spans="1:15" ht="12.75" customHeight="1">
      <c r="A22" s="5" t="s">
        <v>7</v>
      </c>
      <c r="B22" s="27">
        <v>67.858771372179632</v>
      </c>
      <c r="C22" s="27">
        <v>74.254309983514489</v>
      </c>
      <c r="D22" s="27">
        <v>76.90728174367716</v>
      </c>
      <c r="E22" s="27">
        <v>79.478231168763671</v>
      </c>
      <c r="F22" s="27">
        <v>86.115509593056387</v>
      </c>
      <c r="G22" s="27">
        <v>95.428653406357853</v>
      </c>
      <c r="H22" s="28">
        <v>101.47260640193912</v>
      </c>
    </row>
    <row r="23" spans="1:15" ht="15" customHeight="1">
      <c r="A23" s="2"/>
      <c r="B23" s="35" t="s">
        <v>1</v>
      </c>
      <c r="C23" s="36"/>
      <c r="D23" s="36"/>
      <c r="E23" s="36"/>
      <c r="F23" s="36"/>
      <c r="G23" s="36"/>
      <c r="H23" s="36"/>
    </row>
    <row r="24" spans="1:15" ht="14.25" customHeight="1">
      <c r="A24" s="17" t="s">
        <v>2</v>
      </c>
      <c r="B24" s="19">
        <v>250902</v>
      </c>
      <c r="C24" s="19">
        <v>248250</v>
      </c>
      <c r="D24" s="19">
        <v>244734</v>
      </c>
      <c r="E24" s="19">
        <v>240532</v>
      </c>
      <c r="F24" s="19">
        <v>235820</v>
      </c>
      <c r="G24" s="19">
        <v>230747</v>
      </c>
      <c r="H24" s="20">
        <v>225372</v>
      </c>
    </row>
    <row r="25" spans="1:15" ht="11.25" customHeight="1">
      <c r="A25" s="4" t="s">
        <v>20</v>
      </c>
      <c r="B25" s="25"/>
      <c r="C25" s="25"/>
      <c r="D25" s="25"/>
      <c r="E25" s="25"/>
      <c r="F25" s="25"/>
      <c r="G25" s="25"/>
      <c r="H25" s="26"/>
    </row>
    <row r="26" spans="1:15" ht="12.75" customHeight="1">
      <c r="A26" s="3" t="s">
        <v>6</v>
      </c>
      <c r="B26" s="27">
        <v>15.44029142852588</v>
      </c>
      <c r="C26" s="27">
        <v>14.45679758308157</v>
      </c>
      <c r="D26" s="27">
        <v>13.384327473910448</v>
      </c>
      <c r="E26" s="27">
        <v>12.605391382435602</v>
      </c>
      <c r="F26" s="27">
        <v>12.351793740988889</v>
      </c>
      <c r="G26" s="27">
        <v>12.518472612861705</v>
      </c>
      <c r="H26" s="28">
        <v>12.713203059829969</v>
      </c>
      <c r="I26" s="2"/>
    </row>
    <row r="27" spans="1:15" ht="12.75" customHeight="1">
      <c r="A27" s="3" t="s">
        <v>5</v>
      </c>
      <c r="B27" s="27">
        <v>66.45662449880831</v>
      </c>
      <c r="C27" s="27">
        <v>64.835045317220548</v>
      </c>
      <c r="D27" s="27">
        <v>63.714890452491282</v>
      </c>
      <c r="E27" s="27">
        <v>62.544276852975898</v>
      </c>
      <c r="F27" s="27">
        <v>60.225595793401745</v>
      </c>
      <c r="G27" s="27">
        <v>57.277017686037091</v>
      </c>
      <c r="H27" s="28">
        <v>55.570345916972826</v>
      </c>
      <c r="I27" s="2"/>
    </row>
    <row r="28" spans="1:15" ht="12.75" customHeight="1">
      <c r="A28" s="3" t="s">
        <v>4</v>
      </c>
      <c r="B28" s="27">
        <v>18.103084072665819</v>
      </c>
      <c r="C28" s="27">
        <v>20.708157099697885</v>
      </c>
      <c r="D28" s="27">
        <v>22.900782073598275</v>
      </c>
      <c r="E28" s="27">
        <v>24.850331764588496</v>
      </c>
      <c r="F28" s="27">
        <v>27.422610465609367</v>
      </c>
      <c r="G28" s="27">
        <v>30.204509701101205</v>
      </c>
      <c r="H28" s="28">
        <v>31.716451023197202</v>
      </c>
      <c r="I28" s="2"/>
    </row>
    <row r="29" spans="1:15" ht="12.75" customHeight="1">
      <c r="A29" s="4" t="s">
        <v>10</v>
      </c>
      <c r="B29" s="23">
        <v>38740</v>
      </c>
      <c r="C29" s="23">
        <v>35889</v>
      </c>
      <c r="D29" s="23">
        <v>32756</v>
      </c>
      <c r="E29" s="27">
        <v>30320</v>
      </c>
      <c r="F29" s="27">
        <v>29128</v>
      </c>
      <c r="G29" s="27">
        <v>28886</v>
      </c>
      <c r="H29" s="31">
        <v>28652</v>
      </c>
    </row>
    <row r="30" spans="1:15" ht="11.25" customHeight="1">
      <c r="A30" s="4" t="s">
        <v>21</v>
      </c>
      <c r="B30" s="23"/>
      <c r="C30" s="23"/>
      <c r="D30" s="23"/>
      <c r="E30" s="23"/>
      <c r="F30" s="23"/>
      <c r="G30" s="23"/>
      <c r="H30" s="24"/>
    </row>
    <row r="31" spans="1:15" ht="12.75" customHeight="1">
      <c r="A31" s="3" t="s">
        <v>11</v>
      </c>
      <c r="B31" s="23">
        <v>11939</v>
      </c>
      <c r="C31" s="23">
        <v>10822</v>
      </c>
      <c r="D31" s="23">
        <v>9746</v>
      </c>
      <c r="E31" s="23">
        <v>9352</v>
      </c>
      <c r="F31" s="23">
        <v>9524</v>
      </c>
      <c r="G31" s="23">
        <v>9483</v>
      </c>
      <c r="H31" s="24">
        <v>9127</v>
      </c>
    </row>
    <row r="32" spans="1:15" ht="12.75" customHeight="1">
      <c r="A32" s="3" t="s">
        <v>12</v>
      </c>
      <c r="B32" s="23">
        <v>13043</v>
      </c>
      <c r="C32" s="23">
        <v>12010</v>
      </c>
      <c r="D32" s="23">
        <v>10957</v>
      </c>
      <c r="E32" s="23">
        <v>9937</v>
      </c>
      <c r="F32" s="23">
        <v>9563</v>
      </c>
      <c r="G32" s="23">
        <v>9726</v>
      </c>
      <c r="H32" s="24">
        <v>9690</v>
      </c>
    </row>
    <row r="33" spans="1:14" ht="12.75" customHeight="1">
      <c r="A33" s="3" t="s">
        <v>13</v>
      </c>
      <c r="B33" s="23">
        <v>13758</v>
      </c>
      <c r="C33" s="23">
        <v>13057</v>
      </c>
      <c r="D33" s="23">
        <v>12053</v>
      </c>
      <c r="E33" s="23">
        <v>11031</v>
      </c>
      <c r="F33" s="23">
        <v>10041</v>
      </c>
      <c r="G33" s="23">
        <v>9677</v>
      </c>
      <c r="H33" s="24">
        <v>9835</v>
      </c>
    </row>
    <row r="34" spans="1:14" ht="12.75" customHeight="1">
      <c r="A34" s="4" t="s">
        <v>14</v>
      </c>
      <c r="B34" s="23">
        <v>41248</v>
      </c>
      <c r="C34" s="23">
        <v>38565</v>
      </c>
      <c r="D34" s="23">
        <v>39049</v>
      </c>
      <c r="E34" s="23">
        <v>38902</v>
      </c>
      <c r="F34" s="23">
        <v>36318</v>
      </c>
      <c r="G34" s="23">
        <v>33494</v>
      </c>
      <c r="H34" s="24">
        <v>31294</v>
      </c>
    </row>
    <row r="35" spans="1:14" ht="11.25" customHeight="1">
      <c r="A35" s="4" t="s">
        <v>21</v>
      </c>
      <c r="B35" s="23"/>
      <c r="C35" s="23"/>
      <c r="D35" s="23"/>
      <c r="E35" s="23"/>
      <c r="F35" s="23"/>
      <c r="G35" s="23"/>
      <c r="H35" s="24"/>
    </row>
    <row r="36" spans="1:14" ht="12.75" customHeight="1">
      <c r="A36" s="3" t="s">
        <v>15</v>
      </c>
      <c r="B36" s="23">
        <v>12131</v>
      </c>
      <c r="C36" s="23">
        <v>13765</v>
      </c>
      <c r="D36" s="23">
        <v>13080</v>
      </c>
      <c r="E36" s="23">
        <v>12100</v>
      </c>
      <c r="F36" s="23">
        <v>11100</v>
      </c>
      <c r="G36" s="23">
        <v>10131</v>
      </c>
      <c r="H36" s="24">
        <v>9775</v>
      </c>
    </row>
    <row r="37" spans="1:14" ht="12.75" customHeight="1">
      <c r="A37" s="3" t="s">
        <v>16</v>
      </c>
      <c r="B37" s="23">
        <v>12671</v>
      </c>
      <c r="C37" s="23">
        <v>12200</v>
      </c>
      <c r="D37" s="23">
        <v>13796</v>
      </c>
      <c r="E37" s="23">
        <v>13127</v>
      </c>
      <c r="F37" s="23">
        <v>12176</v>
      </c>
      <c r="G37" s="23">
        <v>11207</v>
      </c>
      <c r="H37" s="24">
        <v>10270</v>
      </c>
    </row>
    <row r="38" spans="1:14" ht="12.75" customHeight="1">
      <c r="A38" s="3" t="s">
        <v>17</v>
      </c>
      <c r="B38" s="23">
        <v>16446</v>
      </c>
      <c r="C38" s="23">
        <v>12600</v>
      </c>
      <c r="D38" s="23">
        <v>12173</v>
      </c>
      <c r="E38" s="23">
        <v>13675</v>
      </c>
      <c r="F38" s="23">
        <v>13042</v>
      </c>
      <c r="G38" s="23">
        <v>12156</v>
      </c>
      <c r="H38" s="24">
        <v>11249</v>
      </c>
    </row>
    <row r="39" spans="1:14" ht="12.75" customHeight="1">
      <c r="A39" s="6" t="s">
        <v>8</v>
      </c>
      <c r="B39" s="27">
        <v>117.24574083634486</v>
      </c>
      <c r="C39" s="27">
        <v>143.24166179052077</v>
      </c>
      <c r="D39" s="27">
        <v>171.10147759189155</v>
      </c>
      <c r="E39" s="27">
        <v>197.1405013192612</v>
      </c>
      <c r="F39" s="27">
        <v>222.01318319143093</v>
      </c>
      <c r="G39" s="27">
        <v>241.27951256664127</v>
      </c>
      <c r="H39" s="28">
        <v>249.4764763367304</v>
      </c>
      <c r="I39" s="2"/>
      <c r="M39" s="2"/>
      <c r="N39" s="32"/>
    </row>
    <row r="40" spans="1:14" ht="15" customHeight="1">
      <c r="B40" s="35" t="s">
        <v>0</v>
      </c>
      <c r="C40" s="36"/>
      <c r="D40" s="36"/>
      <c r="E40" s="36"/>
      <c r="F40" s="36"/>
      <c r="G40" s="36"/>
      <c r="H40" s="36"/>
      <c r="M40" s="2"/>
      <c r="N40" s="32"/>
    </row>
    <row r="41" spans="1:14" ht="14.25" customHeight="1">
      <c r="A41" s="17" t="s">
        <v>2</v>
      </c>
      <c r="B41" s="19">
        <v>253428</v>
      </c>
      <c r="C41" s="19">
        <v>250661</v>
      </c>
      <c r="D41" s="19">
        <v>247208</v>
      </c>
      <c r="E41" s="19">
        <v>242898</v>
      </c>
      <c r="F41" s="19">
        <v>237857</v>
      </c>
      <c r="G41" s="19">
        <v>232415</v>
      </c>
      <c r="H41" s="20">
        <v>226797</v>
      </c>
    </row>
    <row r="42" spans="1:14" ht="11.25" customHeight="1">
      <c r="A42" s="4" t="s">
        <v>20</v>
      </c>
      <c r="B42" s="25"/>
      <c r="C42" s="25"/>
      <c r="D42" s="25"/>
      <c r="E42" s="25"/>
      <c r="F42" s="25"/>
      <c r="G42" s="25"/>
      <c r="H42" s="26"/>
    </row>
    <row r="43" spans="1:14" ht="12.75" customHeight="1">
      <c r="A43" s="3" t="s">
        <v>6</v>
      </c>
      <c r="B43" s="27">
        <v>14.436842022191707</v>
      </c>
      <c r="C43" s="27">
        <v>13.507885151659012</v>
      </c>
      <c r="D43" s="27">
        <v>12.476133458464126</v>
      </c>
      <c r="E43" s="27">
        <v>11.752258149511317</v>
      </c>
      <c r="F43" s="27">
        <v>11.527094010266673</v>
      </c>
      <c r="G43" s="27">
        <v>11.698900673364456</v>
      </c>
      <c r="H43" s="28">
        <v>11.892132611983405</v>
      </c>
    </row>
    <row r="44" spans="1:14" ht="12.75" customHeight="1">
      <c r="A44" s="3" t="s">
        <v>5</v>
      </c>
      <c r="B44" s="27">
        <v>62.090218918193727</v>
      </c>
      <c r="C44" s="27">
        <v>60.696318932741832</v>
      </c>
      <c r="D44" s="27">
        <v>59.714895958059614</v>
      </c>
      <c r="E44" s="27">
        <v>58.634488550749694</v>
      </c>
      <c r="F44" s="27">
        <v>56.356129943621589</v>
      </c>
      <c r="G44" s="27">
        <v>53.57356452896758</v>
      </c>
      <c r="H44" s="28">
        <v>52.109154883001096</v>
      </c>
    </row>
    <row r="45" spans="1:14" ht="12.75" customHeight="1">
      <c r="A45" s="3" t="s">
        <v>4</v>
      </c>
      <c r="B45" s="27">
        <v>23.472939059614564</v>
      </c>
      <c r="C45" s="27">
        <v>25.795795915599157</v>
      </c>
      <c r="D45" s="27">
        <v>27.80897058347626</v>
      </c>
      <c r="E45" s="27">
        <v>29.613253299738986</v>
      </c>
      <c r="F45" s="27">
        <v>32.116776046111738</v>
      </c>
      <c r="G45" s="27">
        <v>34.727534797667964</v>
      </c>
      <c r="H45" s="28">
        <v>35.998712505015504</v>
      </c>
    </row>
    <row r="46" spans="1:14" ht="12.75" customHeight="1">
      <c r="A46" s="4" t="s">
        <v>10</v>
      </c>
      <c r="B46" s="23">
        <v>36587</v>
      </c>
      <c r="C46" s="23">
        <v>33859</v>
      </c>
      <c r="D46" s="23">
        <v>30842</v>
      </c>
      <c r="E46" s="23">
        <v>28546</v>
      </c>
      <c r="F46" s="23">
        <v>27418</v>
      </c>
      <c r="G46" s="23">
        <v>27190</v>
      </c>
      <c r="H46" s="24">
        <v>26971</v>
      </c>
    </row>
    <row r="47" spans="1:14" ht="11.25" customHeight="1">
      <c r="A47" s="4" t="s">
        <v>21</v>
      </c>
      <c r="B47" s="23"/>
      <c r="C47" s="23"/>
      <c r="D47" s="23"/>
      <c r="E47" s="23"/>
      <c r="F47" s="23"/>
      <c r="G47" s="23"/>
      <c r="H47" s="24"/>
    </row>
    <row r="48" spans="1:14" ht="12.75" customHeight="1">
      <c r="A48" s="3" t="s">
        <v>11</v>
      </c>
      <c r="B48" s="23">
        <v>11237</v>
      </c>
      <c r="C48" s="23">
        <v>10187</v>
      </c>
      <c r="D48" s="23">
        <v>9173</v>
      </c>
      <c r="E48" s="23">
        <v>8804</v>
      </c>
      <c r="F48" s="23">
        <v>8965</v>
      </c>
      <c r="G48" s="23">
        <v>8927</v>
      </c>
      <c r="H48" s="24">
        <v>8593</v>
      </c>
    </row>
    <row r="49" spans="1:9" ht="12.75" customHeight="1">
      <c r="A49" s="3" t="s">
        <v>12</v>
      </c>
      <c r="B49" s="23">
        <v>12348</v>
      </c>
      <c r="C49" s="23">
        <v>11311</v>
      </c>
      <c r="D49" s="23">
        <v>10316</v>
      </c>
      <c r="E49" s="23">
        <v>9356</v>
      </c>
      <c r="F49" s="23">
        <v>9003</v>
      </c>
      <c r="G49" s="23">
        <v>9155</v>
      </c>
      <c r="H49" s="24">
        <v>9121</v>
      </c>
    </row>
    <row r="50" spans="1:9" ht="12.75" customHeight="1">
      <c r="A50" s="3" t="s">
        <v>13</v>
      </c>
      <c r="B50" s="23">
        <v>13002</v>
      </c>
      <c r="C50" s="23">
        <v>12361</v>
      </c>
      <c r="D50" s="23">
        <v>11353</v>
      </c>
      <c r="E50" s="23">
        <v>10386</v>
      </c>
      <c r="F50" s="23">
        <v>9450</v>
      </c>
      <c r="G50" s="23">
        <v>9108</v>
      </c>
      <c r="H50" s="24">
        <v>9257</v>
      </c>
    </row>
    <row r="51" spans="1:9" ht="12.75" customHeight="1">
      <c r="A51" s="4" t="s">
        <v>14</v>
      </c>
      <c r="B51" s="23">
        <v>38708</v>
      </c>
      <c r="C51" s="23">
        <v>36410</v>
      </c>
      <c r="D51" s="23">
        <v>36966</v>
      </c>
      <c r="E51" s="23">
        <v>36682</v>
      </c>
      <c r="F51" s="23">
        <v>34229</v>
      </c>
      <c r="G51" s="23">
        <v>31561</v>
      </c>
      <c r="H51" s="24">
        <v>29540</v>
      </c>
    </row>
    <row r="52" spans="1:9" ht="11.25" customHeight="1">
      <c r="A52" s="4" t="s">
        <v>21</v>
      </c>
      <c r="B52" s="23"/>
      <c r="C52" s="23"/>
      <c r="D52" s="23"/>
      <c r="E52" s="23"/>
      <c r="F52" s="23"/>
      <c r="G52" s="23"/>
      <c r="H52" s="24"/>
    </row>
    <row r="53" spans="1:9" ht="12.75" customHeight="1">
      <c r="A53" s="3" t="s">
        <v>15</v>
      </c>
      <c r="B53" s="23">
        <v>11515</v>
      </c>
      <c r="C53" s="23">
        <v>13018</v>
      </c>
      <c r="D53" s="23">
        <v>12393</v>
      </c>
      <c r="E53" s="23">
        <v>11408</v>
      </c>
      <c r="F53" s="23">
        <v>10464</v>
      </c>
      <c r="G53" s="23">
        <v>9549</v>
      </c>
      <c r="H53" s="24">
        <v>9215</v>
      </c>
    </row>
    <row r="54" spans="1:9" ht="12.75" customHeight="1">
      <c r="A54" s="3" t="s">
        <v>16</v>
      </c>
      <c r="B54" s="23">
        <v>11942</v>
      </c>
      <c r="C54" s="23">
        <v>11634</v>
      </c>
      <c r="D54" s="23">
        <v>13077</v>
      </c>
      <c r="E54" s="23">
        <v>12467</v>
      </c>
      <c r="F54" s="23">
        <v>11523</v>
      </c>
      <c r="G54" s="23">
        <v>10618</v>
      </c>
      <c r="H54" s="24">
        <v>9743</v>
      </c>
    </row>
    <row r="55" spans="1:9" ht="12.75" customHeight="1">
      <c r="A55" s="3" t="s">
        <v>17</v>
      </c>
      <c r="B55" s="23">
        <v>15251</v>
      </c>
      <c r="C55" s="23">
        <v>11758</v>
      </c>
      <c r="D55" s="23">
        <v>11496</v>
      </c>
      <c r="E55" s="23">
        <v>12807</v>
      </c>
      <c r="F55" s="23">
        <v>12242</v>
      </c>
      <c r="G55" s="23">
        <v>11394</v>
      </c>
      <c r="H55" s="24">
        <v>10582</v>
      </c>
    </row>
    <row r="56" spans="1:9" ht="12.75" customHeight="1">
      <c r="A56" s="6" t="s">
        <v>8</v>
      </c>
      <c r="B56" s="27">
        <v>162.59053762265285</v>
      </c>
      <c r="C56" s="27">
        <v>190.96842789214094</v>
      </c>
      <c r="D56" s="27">
        <v>222.89734777251797</v>
      </c>
      <c r="E56" s="27">
        <v>251.97926154277309</v>
      </c>
      <c r="F56" s="27">
        <v>278.61988474724637</v>
      </c>
      <c r="G56" s="27">
        <v>296.84442809856563</v>
      </c>
      <c r="H56" s="28">
        <v>302.71031849023029</v>
      </c>
      <c r="I56" s="2"/>
    </row>
    <row r="57" spans="1:9" ht="7.5" customHeight="1"/>
    <row r="58" spans="1:9" ht="12.75" customHeight="1">
      <c r="A58" s="16" t="s">
        <v>18</v>
      </c>
    </row>
    <row r="59" spans="1:9" ht="12.75" customHeight="1">
      <c r="A59" s="16" t="s">
        <v>22</v>
      </c>
    </row>
    <row r="61" spans="1:9">
      <c r="B61" s="10"/>
      <c r="C61" s="10"/>
      <c r="D61" s="10"/>
      <c r="E61" s="10"/>
      <c r="F61" s="10"/>
      <c r="G61" s="10"/>
      <c r="H61" s="10"/>
    </row>
    <row r="62" spans="1:9">
      <c r="B62" s="10"/>
      <c r="C62" s="10"/>
      <c r="D62" s="10"/>
      <c r="E62" s="10"/>
      <c r="F62" s="10"/>
      <c r="G62" s="10"/>
      <c r="H62" s="10"/>
    </row>
  </sheetData>
  <mergeCells count="3">
    <mergeCell ref="B4:H4"/>
    <mergeCell ref="B23:H23"/>
    <mergeCell ref="B40:H40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33021517t07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Jiri Teply</cp:lastModifiedBy>
  <cp:lastPrinted>2017-10-27T06:20:15Z</cp:lastPrinted>
  <dcterms:created xsi:type="dcterms:W3CDTF">2015-07-15T08:03:46Z</dcterms:created>
  <dcterms:modified xsi:type="dcterms:W3CDTF">2017-11-28T09:12:47Z</dcterms:modified>
</cp:coreProperties>
</file>