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eichetova9478\Documents\_VSIT\2025\Výstupy\Publikace\Po kapitolách\"/>
    </mc:Choice>
  </mc:AlternateContent>
  <xr:revisionPtr revIDLastSave="0" documentId="13_ncr:1_{82C51018-A0ED-442C-A8E0-1C930039102E}" xr6:coauthVersionLast="47" xr6:coauthVersionMax="47" xr10:uidLastSave="{00000000-0000-0000-0000-000000000000}"/>
  <bookViews>
    <workbookView xWindow="-28920" yWindow="-120" windowWidth="29040" windowHeight="15840" xr2:uid="{AF70857C-7B7C-409A-919F-E9AA67A2A4BB}"/>
  </bookViews>
  <sheets>
    <sheet name="Obsah 14" sheetId="1" r:id="rId1"/>
    <sheet name="14.1,,1" sheetId="2" r:id="rId2"/>
    <sheet name="14.2,,2" sheetId="3" r:id="rId3"/>
    <sheet name="14._1,,3" sheetId="4" r:id="rId4"/>
    <sheet name="14.3,,4" sheetId="5" r:id="rId5"/>
    <sheet name="14._2,,5" sheetId="6" r:id="rId6"/>
    <sheet name="14.4,,6" sheetId="7" r:id="rId7"/>
    <sheet name="14.5,6" sheetId="8" r:id="rId8"/>
  </sheets>
  <definedNames>
    <definedName name="_AMO_SingleObject_80888551_ROM_F0.SEC2.Tabulate_1.SEC1.BDY.Cross_tabular_summary_report_Table_1" localSheetId="2" hidden="1">#REF!</definedName>
    <definedName name="_AMO_SingleObject_80888551_ROM_F0.SEC2.Tabulate_1.SEC1.BDY.Cross_tabular_summary_report_Table_1" localSheetId="6" hidden="1">#REF!</definedName>
    <definedName name="_AMO_SingleObject_80888551_ROM_F0.SEC2.Tabulate_1.SEC1.BDY.Cross_tabular_summary_report_Table_1" localSheetId="7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2" hidden="1">#REF!</definedName>
    <definedName name="_AMO_SingleObject_80888551_ROM_F0.SEC2.Tabulate_1.SEC1.HDR.TXT1" localSheetId="6" hidden="1">#REF!</definedName>
    <definedName name="_AMO_SingleObject_80888551_ROM_F0.SEC2.Tabulate_1.SEC1.HDR.TXT1" localSheetId="7" hidden="1">#REF!</definedName>
    <definedName name="_AMO_SingleObject_80888551_ROM_F0.SEC2.Tabulate_1.SEC1.HDR.TXT1" hidden="1">#REF!</definedName>
    <definedName name="_xlnm.Print_Area" localSheetId="3">'14._1,,3'!$A$1:$J$60</definedName>
    <definedName name="_xlnm.Print_Area" localSheetId="5">'14._2,,5'!$A$1:$J$60</definedName>
    <definedName name="_xlnm.Print_Area" localSheetId="1">'14.1,,1'!$A$1:$J$59</definedName>
    <definedName name="_xlnm.Print_Area" localSheetId="2">'14.2,,2'!$A$1:$I$58</definedName>
    <definedName name="_xlnm.Print_Area" localSheetId="4">'14.3,,4'!$A$1:$I$56</definedName>
    <definedName name="_xlnm.Print_Area" localSheetId="6">'14.4,,6'!$A$1:$J$60</definedName>
    <definedName name="_xlnm.Print_Area" localSheetId="7">'14.5,6'!$A$1:$J$59</definedName>
    <definedName name="_xlnm.Print_Area" localSheetId="0">'Obsah 14'!$A$1:$I$36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9" i="5" l="1"/>
  <c r="S9" i="5"/>
  <c r="R9" i="5"/>
  <c r="Q9" i="5"/>
  <c r="O9" i="5"/>
  <c r="T8" i="5"/>
  <c r="S8" i="5"/>
  <c r="R8" i="5"/>
  <c r="Q8" i="5"/>
  <c r="O8" i="5"/>
  <c r="AE7" i="5"/>
  <c r="P53" i="2"/>
  <c r="O53" i="2"/>
  <c r="N53" i="2"/>
  <c r="P52" i="2"/>
  <c r="O52" i="2"/>
  <c r="N52" i="2"/>
  <c r="P51" i="2"/>
  <c r="O51" i="2"/>
  <c r="N51" i="2"/>
  <c r="P50" i="2"/>
  <c r="O50" i="2"/>
  <c r="N50" i="2"/>
  <c r="P49" i="2"/>
  <c r="O49" i="2"/>
  <c r="N49" i="2"/>
  <c r="P47" i="2"/>
  <c r="O47" i="2"/>
  <c r="N47" i="2"/>
  <c r="P46" i="2"/>
  <c r="O46" i="2"/>
  <c r="N46" i="2"/>
  <c r="P45" i="2"/>
  <c r="O45" i="2"/>
  <c r="N45" i="2"/>
  <c r="P44" i="2"/>
  <c r="O44" i="2"/>
  <c r="N44" i="2"/>
  <c r="P42" i="2"/>
  <c r="O42" i="2"/>
  <c r="N42" i="2"/>
  <c r="P41" i="2"/>
  <c r="O41" i="2"/>
  <c r="N41" i="2"/>
  <c r="P40" i="2"/>
  <c r="O40" i="2"/>
  <c r="N40" i="2"/>
  <c r="P39" i="2"/>
  <c r="O39" i="2"/>
  <c r="N39" i="2"/>
  <c r="P38" i="2"/>
  <c r="O38" i="2"/>
  <c r="N38" i="2"/>
  <c r="P37" i="2"/>
  <c r="O37" i="2"/>
  <c r="N37" i="2"/>
  <c r="P36" i="2"/>
  <c r="O36" i="2"/>
  <c r="N36" i="2"/>
  <c r="P34" i="2"/>
  <c r="O34" i="2"/>
  <c r="N34" i="2"/>
  <c r="P33" i="2"/>
  <c r="O33" i="2"/>
  <c r="N33" i="2"/>
  <c r="P31" i="2"/>
  <c r="O31" i="2"/>
  <c r="N31" i="2"/>
</calcChain>
</file>

<file path=xl/sharedStrings.xml><?xml version="1.0" encoding="utf-8"?>
<sst xmlns="http://schemas.openxmlformats.org/spreadsheetml/2006/main" count="356" uniqueCount="120">
  <si>
    <t>Obsah kapitoly</t>
  </si>
  <si>
    <t>Tabulky</t>
  </si>
  <si>
    <t>Tab. 14.1 Osoby v Česku nakupující na internetu, 2025</t>
  </si>
  <si>
    <t>Tab. 14.2 Osoby v Česku, které nakoupily na internetu v posledních 3 měsících</t>
  </si>
  <si>
    <t>Tab. 14.3 Osoby v Česku, které nakoupily na internetu v posledních 12 měsících</t>
  </si>
  <si>
    <t>Tab. 14.4 Počet nákupů na internetu uskutečněných osobami v Česku během 3 měsíců, 2025</t>
  </si>
  <si>
    <t>Tab. 14.5 Problémy při nakupování online (1), 2025</t>
  </si>
  <si>
    <t>Tab. 14.6 Problémy při nakupování online (2), 2025</t>
  </si>
  <si>
    <t>Grafy</t>
  </si>
  <si>
    <t>Graf 14.1 Osoby v Česku podle toho, kdy naposledy nakoupily na internetu, 2025</t>
  </si>
  <si>
    <t>Graf 14.2 Osoby v Česku podle věku a vzdělání, které nakoupily na internetu v posledních 3 měsících, 2009 až 2025</t>
  </si>
  <si>
    <t>Graf 14.3 Osoby v zemích EU, které nakoupily na internetu v posledních 3 měsících, 2024</t>
  </si>
  <si>
    <t>Graf 14.4 Osoby v Česku podle věku a vzdělání, které nakoupily na internetu v posledních 
12 měsících, 2009 až 2025</t>
  </si>
  <si>
    <t>Graf 14.5 Osoby v zemích EU, které nakoupily na internetu v posledních 12 měsících, 2024</t>
  </si>
  <si>
    <t>Graf 14.6 Počet nákupů na internetu uskutečněných osobami v Česku během 3 měsíců, 2025</t>
  </si>
  <si>
    <t>Kartogramy</t>
  </si>
  <si>
    <t>Kartogram 14.1 Osoby v zemích EU, které nakoupily na internetu v posledních 3 měsících, 2024</t>
  </si>
  <si>
    <t>Kartogram 14.2 Osoby v EU, které nakoupily na internetu v posledních 12 měsících, 2024</t>
  </si>
  <si>
    <t>Nakoupily v posledních 
3 měsících</t>
  </si>
  <si>
    <t>Nakoupily v posledních 
12 měsících</t>
  </si>
  <si>
    <t>Nakoupily alespoň jednou 
v životě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</si>
  <si>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</si>
  <si>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</si>
  <si>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</si>
  <si>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r>
      <t>%</t>
    </r>
    <r>
      <rPr>
        <i/>
        <vertAlign val="superscript"/>
        <sz val="8"/>
        <rFont val="Arial"/>
        <family val="2"/>
      </rPr>
      <t>3)</t>
    </r>
  </si>
  <si>
    <r>
      <t>%</t>
    </r>
    <r>
      <rPr>
        <i/>
        <vertAlign val="superscript"/>
        <sz val="8"/>
        <rFont val="Arial"/>
        <family val="2"/>
      </rPr>
      <t>4)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</si>
  <si>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</si>
  <si>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</si>
  <si>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</si>
  <si>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</si>
  <si>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</si>
  <si>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</si>
  <si>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</si>
  <si>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</si>
  <si>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</si>
  <si>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</si>
  <si>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</si>
  <si>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</si>
  <si>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Vzdělání (25–64 let)</t>
  </si>
  <si>
    <t>Základní</t>
  </si>
  <si>
    <t>Střední bez maturity</t>
  </si>
  <si>
    <t>Střední s maturitou + VOŠ</t>
  </si>
  <si>
    <t>Vysokoškolské</t>
  </si>
  <si>
    <t>Ekonomická aktivita (16+)</t>
  </si>
  <si>
    <t>Zaměstnaní</t>
  </si>
  <si>
    <t>Osoby v domácnosti</t>
  </si>
  <si>
    <t>Studenti</t>
  </si>
  <si>
    <t>Starobní důchodci</t>
  </si>
  <si>
    <t>Invalidní důchodci</t>
  </si>
  <si>
    <t xml:space="preserve"> v posledních 3 měsících</t>
  </si>
  <si>
    <t xml:space="preserve"> mezi 3 a 12 měsíci</t>
  </si>
  <si>
    <t xml:space="preserve"> před více než 12 měsíci</t>
  </si>
  <si>
    <t>ZŠ</t>
  </si>
  <si>
    <t>SŠ bez maturity</t>
  </si>
  <si>
    <t>SŠ s maturitou + VOŠ</t>
  </si>
  <si>
    <t>VŠ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</si>
  <si>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%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</si>
  <si>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% z celkového počtu osob v dané socio-demografické skupině, které použily internet v posledních 3 měsících</t>
    </r>
  </si>
  <si>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</rPr>
      <t xml:space="preserve"> % z celkového počtu osob v dané socio-demografické skupině, které použily internet v posledních 12 měsících</t>
    </r>
  </si>
  <si>
    <r>
      <rPr>
        <vertAlign val="superscript"/>
        <sz val="8"/>
        <rFont val="Arial"/>
        <family val="2"/>
        <charset val="238"/>
      </rPr>
      <t>4)</t>
    </r>
    <r>
      <rPr>
        <sz val="8"/>
        <rFont val="Arial"/>
        <family val="2"/>
      </rPr>
      <t xml:space="preserve"> % z celkového počtu osob v dané socio-demografické skupině, které použily internet alespoň jednou v životě</t>
    </r>
  </si>
  <si>
    <r>
      <t>%</t>
    </r>
    <r>
      <rPr>
        <vertAlign val="superscript"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z osob</t>
    </r>
  </si>
  <si>
    <t xml:space="preserve"> Celkem 16+</t>
  </si>
  <si>
    <t xml:space="preserve"> 25–34 let</t>
  </si>
  <si>
    <t xml:space="preserve"> 65+</t>
  </si>
  <si>
    <t>Celkem 16–74</t>
  </si>
  <si>
    <t xml:space="preserve"> Celkem (25–64 let)</t>
  </si>
  <si>
    <t xml:space="preserve"> ZŠ (25–64 let)</t>
  </si>
  <si>
    <t xml:space="preserve"> VŠ (25–64 let)</t>
  </si>
  <si>
    <t>65+</t>
  </si>
  <si>
    <t>% z osob ve věku 16 až 74 let</t>
  </si>
  <si>
    <t xml:space="preserve"> Celkem (16–74 let)</t>
  </si>
  <si>
    <t>25-34 let</t>
  </si>
  <si>
    <t>65-74 let</t>
  </si>
  <si>
    <t>Nizozemsko</t>
  </si>
  <si>
    <t>Irsko</t>
  </si>
  <si>
    <t>Dánsko</t>
  </si>
  <si>
    <t>Švédsko</t>
  </si>
  <si>
    <t>Česko</t>
  </si>
  <si>
    <t>Lucembursko</t>
  </si>
  <si>
    <t>Francie</t>
  </si>
  <si>
    <t>Německo</t>
  </si>
  <si>
    <t>Slovensko</t>
  </si>
  <si>
    <t>Belgie</t>
  </si>
  <si>
    <t>Finsko</t>
  </si>
  <si>
    <t>Rakousko</t>
  </si>
  <si>
    <t>Estonsko</t>
  </si>
  <si>
    <t>Maďarsko</t>
  </si>
  <si>
    <t>Malta</t>
  </si>
  <si>
    <t>Kypr</t>
  </si>
  <si>
    <t>EU27</t>
  </si>
  <si>
    <t>Španělsko</t>
  </si>
  <si>
    <t>Řecko</t>
  </si>
  <si>
    <t>Slovinsko</t>
  </si>
  <si>
    <t>Polsko</t>
  </si>
  <si>
    <t>Chorvatsko</t>
  </si>
  <si>
    <t>Litva</t>
  </si>
  <si>
    <t>Portugalsko</t>
  </si>
  <si>
    <t>Lotyšsko</t>
  </si>
  <si>
    <t>Itálie</t>
  </si>
  <si>
    <t>Rumunsko</t>
  </si>
  <si>
    <t>Bulharsko</t>
  </si>
  <si>
    <t xml:space="preserve"> 1 až 2x</t>
  </si>
  <si>
    <t xml:space="preserve"> 3 až 5x</t>
  </si>
  <si>
    <t xml:space="preserve"> 6 a více krát</t>
  </si>
  <si>
    <t>1 až 2</t>
  </si>
  <si>
    <t>3 až 5</t>
  </si>
  <si>
    <t xml:space="preserve">6 a více </t>
  </si>
  <si>
    <t>Vzdělání (25-64 let)</t>
  </si>
  <si>
    <t>SŠ s maturitou
 + VOŠ</t>
  </si>
  <si>
    <t>.</t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</si>
  <si>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 % z celkového počtu osob v dané socio-demografické skupině, které nakoupily na internetu v posledních 3 měsících</t>
    </r>
  </si>
  <si>
    <t>Zboží doručili později</t>
  </si>
  <si>
    <t>Zboží dorazilo poškozené či jiné</t>
  </si>
  <si>
    <t>Problémy s reklamací</t>
  </si>
  <si>
    <t>Technický problém na webu prodejce při tvorbě objednávky</t>
  </si>
  <si>
    <t>Problémy při hledání informací o zárukách či případné reklamaci</t>
  </si>
  <si>
    <t>Prodejce nedodával zboží do ČR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</si>
  <si>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%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</si>
  <si>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% z celkového počtu osob v dané socio-demografické skupině, které nakoupily přes internet v posledních 3 měsících</t>
    </r>
  </si>
  <si>
    <t>Graf 14.2 Osoby v Česku podle věku a vzdělání, které nakoupily na internetu v posledních 
3 měsících, 2009 až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</si>
</sst>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__"/>
    <numFmt numFmtId="165" formatCode="#,##0.0"/>
    <numFmt numFmtId="166" formatCode="0.0"/>
  </numFmts>
  <fonts count="33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7"/>
      <color theme="0"/>
      <name val="Arial"/>
      <family val="2"/>
    </font>
    <font>
      <vertAlign val="superscript"/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0"/>
      <color theme="0"/>
      <name val="Calibri"/>
      <family val="2"/>
      <charset val="238"/>
      <scheme val="minor"/>
    </font>
    <font>
      <sz val="8"/>
      <color theme="0"/>
      <name val="Arial"/>
      <family val="2"/>
      <charset val="238"/>
    </font>
    <font>
      <vertAlign val="superscript"/>
      <sz val="8"/>
      <color theme="0"/>
      <name val="Arial"/>
      <family val="2"/>
      <charset val="238"/>
    </font>
    <font>
      <sz val="11"/>
      <color theme="0"/>
      <name val="Arial"/>
      <family val="2"/>
    </font>
    <font>
      <sz val="8"/>
      <color theme="0"/>
      <name val="Calibri"/>
      <family val="2"/>
      <charset val="238"/>
      <scheme val="minor"/>
    </font>
    <font>
      <b/>
      <sz val="10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5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medium">
        <color auto="1"/>
      </top>
      <bottom/>
      <diagonal/>
    </border>
    <border>
      <left style="thin">
        <color auto="1"/>
      </left>
      <right style="dashed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9">
    <xf numFmtId="0" fontId="0" fillId="0" borderId="0" xfId="0"/>
    <xf numFmtId="0" fontId="4" fillId="2" borderId="0" xfId="0" applyFont="1" applyFill="1" applyAlignment="1">
      <alignment horizontal="left" indent="1"/>
    </xf>
    <xf numFmtId="0" fontId="0" fillId="2" borderId="0" xfId="0" applyFill="1"/>
    <xf numFmtId="0" fontId="5" fillId="2" borderId="0" xfId="0" applyFont="1" applyFill="1" applyAlignment="1">
      <alignment horizontal="left" indent="1"/>
    </xf>
    <xf numFmtId="0" fontId="3" fillId="2" borderId="0" xfId="1" applyFill="1" applyAlignment="1">
      <alignment horizontal="left" indent="1"/>
    </xf>
    <xf numFmtId="0" fontId="6" fillId="2" borderId="0" xfId="0" applyFont="1" applyFill="1" applyAlignment="1">
      <alignment horizontal="left" vertical="center" indent="1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7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2" fillId="0" borderId="9" xfId="0" applyFont="1" applyBorder="1"/>
    <xf numFmtId="164" fontId="13" fillId="0" borderId="10" xfId="0" applyNumberFormat="1" applyFont="1" applyBorder="1" applyAlignment="1">
      <alignment horizontal="right"/>
    </xf>
    <xf numFmtId="164" fontId="13" fillId="0" borderId="11" xfId="0" applyNumberFormat="1" applyFont="1" applyBorder="1" applyAlignment="1">
      <alignment horizontal="right"/>
    </xf>
    <xf numFmtId="164" fontId="13" fillId="0" borderId="12" xfId="0" applyNumberFormat="1" applyFont="1" applyBorder="1" applyAlignment="1">
      <alignment horizontal="right"/>
    </xf>
    <xf numFmtId="164" fontId="13" fillId="0" borderId="13" xfId="0" applyNumberFormat="1" applyFont="1" applyBorder="1" applyAlignment="1">
      <alignment horizontal="right"/>
    </xf>
    <xf numFmtId="0" fontId="13" fillId="0" borderId="9" xfId="0" applyFont="1" applyBorder="1"/>
    <xf numFmtId="164" fontId="14" fillId="0" borderId="10" xfId="0" applyNumberFormat="1" applyFont="1" applyBorder="1" applyAlignment="1">
      <alignment horizontal="right"/>
    </xf>
    <xf numFmtId="164" fontId="14" fillId="0" borderId="11" xfId="0" applyNumberFormat="1" applyFont="1" applyBorder="1" applyAlignment="1">
      <alignment horizontal="right"/>
    </xf>
    <xf numFmtId="164" fontId="14" fillId="0" borderId="12" xfId="0" applyNumberFormat="1" applyFont="1" applyBorder="1" applyAlignment="1">
      <alignment horizontal="right"/>
    </xf>
    <xf numFmtId="164" fontId="14" fillId="0" borderId="13" xfId="0" applyNumberFormat="1" applyFont="1" applyBorder="1" applyAlignment="1">
      <alignment horizontal="right"/>
    </xf>
    <xf numFmtId="0" fontId="7" fillId="0" borderId="9" xfId="0" applyFont="1" applyBorder="1" applyAlignment="1">
      <alignment horizontal="left" indent="1"/>
    </xf>
    <xf numFmtId="0" fontId="15" fillId="0" borderId="0" xfId="0" applyFont="1"/>
    <xf numFmtId="0" fontId="7" fillId="0" borderId="0" xfId="0" applyFont="1" applyAlignment="1">
      <alignment horizontal="right" vertical="top"/>
    </xf>
    <xf numFmtId="164" fontId="15" fillId="0" borderId="0" xfId="0" applyNumberFormat="1" applyFont="1"/>
    <xf numFmtId="165" fontId="15" fillId="0" borderId="0" xfId="0" applyNumberFormat="1" applyFont="1"/>
    <xf numFmtId="0" fontId="7" fillId="0" borderId="0" xfId="0" applyFont="1" applyAlignment="1">
      <alignment horizontal="left" vertical="top"/>
    </xf>
    <xf numFmtId="0" fontId="14" fillId="0" borderId="0" xfId="0" applyFont="1" applyAlignment="1">
      <alignment vertical="top"/>
    </xf>
    <xf numFmtId="0" fontId="14" fillId="0" borderId="0" xfId="0" applyFont="1"/>
    <xf numFmtId="0" fontId="14" fillId="0" borderId="0" xfId="0" applyFont="1" applyAlignment="1">
      <alignment horizontal="left"/>
    </xf>
    <xf numFmtId="0" fontId="7" fillId="3" borderId="0" xfId="0" applyFont="1" applyFill="1"/>
    <xf numFmtId="0" fontId="7" fillId="0" borderId="0" xfId="0" applyFont="1" applyAlignment="1">
      <alignment horizontal="right"/>
    </xf>
    <xf numFmtId="0" fontId="17" fillId="0" borderId="0" xfId="0" applyFont="1"/>
    <xf numFmtId="0" fontId="1" fillId="0" borderId="0" xfId="0" applyFont="1"/>
    <xf numFmtId="0" fontId="12" fillId="3" borderId="0" xfId="0" applyFont="1" applyFill="1"/>
    <xf numFmtId="0" fontId="18" fillId="0" borderId="0" xfId="0" applyFont="1"/>
    <xf numFmtId="0" fontId="19" fillId="0" borderId="0" xfId="0" applyFont="1"/>
    <xf numFmtId="0" fontId="20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 vertical="center"/>
    </xf>
    <xf numFmtId="0" fontId="7" fillId="3" borderId="0" xfId="0" applyFont="1" applyFill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164" fontId="14" fillId="0" borderId="0" xfId="0" applyNumberFormat="1" applyFont="1"/>
    <xf numFmtId="0" fontId="21" fillId="0" borderId="0" xfId="0" applyFont="1"/>
    <xf numFmtId="0" fontId="22" fillId="0" borderId="0" xfId="0" applyFont="1"/>
    <xf numFmtId="0" fontId="12" fillId="0" borderId="1" xfId="0" applyFont="1" applyBorder="1"/>
    <xf numFmtId="164" fontId="13" fillId="0" borderId="18" xfId="0" applyNumberFormat="1" applyFont="1" applyBorder="1" applyAlignment="1">
      <alignment horizontal="right"/>
    </xf>
    <xf numFmtId="164" fontId="13" fillId="0" borderId="1" xfId="0" applyNumberFormat="1" applyFont="1" applyBorder="1" applyAlignment="1">
      <alignment horizontal="right"/>
    </xf>
    <xf numFmtId="164" fontId="13" fillId="0" borderId="2" xfId="0" applyNumberFormat="1" applyFont="1" applyBorder="1" applyAlignment="1">
      <alignment horizontal="right"/>
    </xf>
    <xf numFmtId="164" fontId="13" fillId="0" borderId="3" xfId="0" applyNumberFormat="1" applyFont="1" applyBorder="1" applyAlignment="1">
      <alignment horizontal="right"/>
    </xf>
    <xf numFmtId="165" fontId="7" fillId="3" borderId="0" xfId="0" applyNumberFormat="1" applyFont="1" applyFill="1"/>
    <xf numFmtId="0" fontId="10" fillId="0" borderId="9" xfId="0" applyFont="1" applyBorder="1"/>
    <xf numFmtId="164" fontId="14" fillId="0" borderId="19" xfId="0" applyNumberFormat="1" applyFont="1" applyBorder="1" applyAlignment="1">
      <alignment horizontal="right"/>
    </xf>
    <xf numFmtId="164" fontId="14" fillId="0" borderId="9" xfId="0" applyNumberFormat="1" applyFont="1" applyBorder="1" applyAlignment="1">
      <alignment horizontal="right"/>
    </xf>
    <xf numFmtId="164" fontId="14" fillId="0" borderId="20" xfId="0" applyNumberFormat="1" applyFont="1" applyBorder="1" applyAlignment="1">
      <alignment horizontal="right"/>
    </xf>
    <xf numFmtId="164" fontId="14" fillId="0" borderId="21" xfId="0" applyNumberFormat="1" applyFont="1" applyBorder="1" applyAlignment="1">
      <alignment horizontal="right"/>
    </xf>
    <xf numFmtId="0" fontId="7" fillId="0" borderId="19" xfId="0" applyFont="1" applyBorder="1" applyAlignment="1">
      <alignment horizontal="right"/>
    </xf>
    <xf numFmtId="0" fontId="7" fillId="0" borderId="9" xfId="0" applyFont="1" applyBorder="1" applyAlignment="1">
      <alignment horizontal="right"/>
    </xf>
    <xf numFmtId="0" fontId="7" fillId="0" borderId="20" xfId="0" applyFont="1" applyBorder="1" applyAlignment="1">
      <alignment horizontal="right"/>
    </xf>
    <xf numFmtId="0" fontId="7" fillId="0" borderId="21" xfId="0" applyFont="1" applyBorder="1" applyAlignment="1">
      <alignment horizontal="right"/>
    </xf>
    <xf numFmtId="0" fontId="14" fillId="3" borderId="0" xfId="0" applyFont="1" applyFill="1"/>
    <xf numFmtId="0" fontId="14" fillId="0" borderId="21" xfId="0" applyFont="1" applyBorder="1" applyAlignment="1">
      <alignment horizontal="right"/>
    </xf>
    <xf numFmtId="0" fontId="14" fillId="0" borderId="0" xfId="0" applyFont="1" applyAlignment="1">
      <alignment horizontal="left" indent="1"/>
    </xf>
    <xf numFmtId="164" fontId="14" fillId="3" borderId="0" xfId="0" applyNumberFormat="1" applyFont="1" applyFill="1"/>
    <xf numFmtId="0" fontId="23" fillId="0" borderId="0" xfId="0" applyFont="1"/>
    <xf numFmtId="0" fontId="14" fillId="3" borderId="0" xfId="0" applyFont="1" applyFill="1" applyAlignment="1">
      <alignment horizontal="left"/>
    </xf>
    <xf numFmtId="0" fontId="16" fillId="3" borderId="0" xfId="0" applyFont="1" applyFill="1"/>
    <xf numFmtId="0" fontId="24" fillId="3" borderId="0" xfId="0" applyFont="1" applyFill="1"/>
    <xf numFmtId="0" fontId="7" fillId="0" borderId="0" xfId="0" applyFont="1" applyAlignment="1">
      <alignment vertical="top"/>
    </xf>
    <xf numFmtId="0" fontId="24" fillId="0" borderId="0" xfId="0" applyFont="1"/>
    <xf numFmtId="0" fontId="12" fillId="0" borderId="0" xfId="0" applyFont="1"/>
    <xf numFmtId="0" fontId="2" fillId="0" borderId="0" xfId="0" applyFont="1"/>
    <xf numFmtId="0" fontId="25" fillId="3" borderId="0" xfId="0" applyFont="1" applyFill="1"/>
    <xf numFmtId="0" fontId="26" fillId="3" borderId="0" xfId="0" applyFont="1" applyFill="1"/>
    <xf numFmtId="0" fontId="27" fillId="0" borderId="0" xfId="0" applyFont="1"/>
    <xf numFmtId="0" fontId="25" fillId="3" borderId="0" xfId="0" applyFont="1" applyFill="1" applyAlignment="1">
      <alignment horizontal="left"/>
    </xf>
    <xf numFmtId="0" fontId="28" fillId="0" borderId="0" xfId="0" applyFont="1"/>
    <xf numFmtId="165" fontId="25" fillId="3" borderId="0" xfId="0" applyNumberFormat="1" applyFont="1" applyFill="1"/>
    <xf numFmtId="0" fontId="28" fillId="3" borderId="0" xfId="0" applyFont="1" applyFill="1"/>
    <xf numFmtId="164" fontId="14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0" fontId="15" fillId="2" borderId="0" xfId="0" applyFont="1" applyFill="1"/>
    <xf numFmtId="0" fontId="14" fillId="2" borderId="0" xfId="0" applyFont="1" applyFill="1" applyAlignment="1">
      <alignment vertical="top"/>
    </xf>
    <xf numFmtId="0" fontId="26" fillId="2" borderId="0" xfId="0" applyFont="1" applyFill="1"/>
    <xf numFmtId="0" fontId="25" fillId="2" borderId="0" xfId="0" applyFont="1" applyFill="1"/>
    <xf numFmtId="0" fontId="25" fillId="2" borderId="0" xfId="0" applyFont="1" applyFill="1" applyAlignment="1">
      <alignment horizontal="left" indent="1"/>
    </xf>
    <xf numFmtId="164" fontId="15" fillId="2" borderId="0" xfId="0" applyNumberFormat="1" applyFont="1" applyFill="1"/>
    <xf numFmtId="0" fontId="15" fillId="0" borderId="0" xfId="0" applyFont="1" applyAlignment="1">
      <alignment wrapText="1"/>
    </xf>
    <xf numFmtId="166" fontId="28" fillId="0" borderId="0" xfId="0" applyNumberFormat="1" applyFont="1"/>
    <xf numFmtId="164" fontId="28" fillId="3" borderId="0" xfId="0" applyNumberFormat="1" applyFont="1" applyFill="1"/>
    <xf numFmtId="164" fontId="28" fillId="0" borderId="0" xfId="0" applyNumberFormat="1" applyFont="1"/>
    <xf numFmtId="0" fontId="28" fillId="3" borderId="0" xfId="0" applyFont="1" applyFill="1" applyAlignment="1">
      <alignment horizontal="left"/>
    </xf>
    <xf numFmtId="0" fontId="29" fillId="3" borderId="0" xfId="0" applyFont="1" applyFill="1"/>
    <xf numFmtId="0" fontId="30" fillId="3" borderId="0" xfId="0" applyFont="1" applyFill="1"/>
    <xf numFmtId="0" fontId="31" fillId="3" borderId="0" xfId="0" applyFont="1" applyFill="1"/>
    <xf numFmtId="0" fontId="31" fillId="0" borderId="0" xfId="0" applyFont="1"/>
    <xf numFmtId="0" fontId="25" fillId="0" borderId="0" xfId="0" applyFont="1"/>
    <xf numFmtId="0" fontId="25" fillId="0" borderId="0" xfId="0" applyFont="1" applyAlignment="1">
      <alignment horizontal="right"/>
    </xf>
    <xf numFmtId="2" fontId="28" fillId="0" borderId="0" xfId="0" applyNumberFormat="1" applyFont="1"/>
    <xf numFmtId="0" fontId="32" fillId="3" borderId="0" xfId="0" applyFont="1" applyFill="1"/>
    <xf numFmtId="0" fontId="28" fillId="2" borderId="0" xfId="0" applyFont="1" applyFill="1"/>
    <xf numFmtId="164" fontId="2" fillId="0" borderId="0" xfId="0" applyNumberFormat="1" applyFont="1"/>
    <xf numFmtId="0" fontId="10" fillId="0" borderId="1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top" wrapText="1"/>
    </xf>
    <xf numFmtId="0" fontId="9" fillId="0" borderId="0" xfId="0" applyFont="1" applyAlignment="1">
      <alignment horizontal="left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3" fillId="2" borderId="0" xfId="1" applyFill="1" applyAlignment="1">
      <alignment horizontal="left" vertical="center" wrapText="1" inden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215968"/>
      <color rgb="FF4B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891050053279822E-2"/>
          <c:y val="2.5405779665533739E-2"/>
          <c:w val="0.89079758123601738"/>
          <c:h val="0.577000180857580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'14.1,,1'!$N$30</c:f>
              <c:strCache>
                <c:ptCount val="1"/>
                <c:pt idx="0">
                  <c:v> v posledních 3 měsících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'14.1,,1'!$M$31:$M$53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Osoby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'14.1,,1'!$N$31:$N$53</c:f>
              <c:numCache>
                <c:formatCode>#\ ##0.0__</c:formatCode>
                <c:ptCount val="23"/>
                <c:pt idx="0">
                  <c:v>68.456900000000005</c:v>
                </c:pt>
                <c:pt idx="2">
                  <c:v>67.6708</c:v>
                </c:pt>
                <c:pt idx="3">
                  <c:v>69.181799999999996</c:v>
                </c:pt>
                <c:pt idx="5">
                  <c:v>91.686899999999994</c:v>
                </c:pt>
                <c:pt idx="6">
                  <c:v>90.662700000000001</c:v>
                </c:pt>
                <c:pt idx="7">
                  <c:v>89.334900000000005</c:v>
                </c:pt>
                <c:pt idx="8">
                  <c:v>81.578699999999998</c:v>
                </c:pt>
                <c:pt idx="9">
                  <c:v>63.912100000000002</c:v>
                </c:pt>
                <c:pt idx="10">
                  <c:v>34.329000000000001</c:v>
                </c:pt>
                <c:pt idx="11">
                  <c:v>13.972200000000001</c:v>
                </c:pt>
                <c:pt idx="13">
                  <c:v>59.790799999999997</c:v>
                </c:pt>
                <c:pt idx="14">
                  <c:v>68.280500000000004</c:v>
                </c:pt>
                <c:pt idx="15">
                  <c:v>88.887900000000002</c:v>
                </c:pt>
                <c:pt idx="16">
                  <c:v>91.903599999999997</c:v>
                </c:pt>
                <c:pt idx="18">
                  <c:v>83.150700000000001</c:v>
                </c:pt>
                <c:pt idx="19">
                  <c:v>92.566000000000003</c:v>
                </c:pt>
                <c:pt idx="20">
                  <c:v>92.813400000000001</c:v>
                </c:pt>
                <c:pt idx="21">
                  <c:v>25.730899999999998</c:v>
                </c:pt>
                <c:pt idx="22">
                  <c:v>38.755699999999997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4D-4AE5-804F-C86407BDA9FD}"/>
            </c:ext>
          </c:extLst>
        </c:ser>
        <c:ser>
          <c:idx val="1"/>
          <c:order val="1"/>
          <c:tx>
            <c:strRef>
              <c:f>'14.1,,1'!$O$30</c:f>
              <c:strCache>
                <c:ptCount val="1"/>
                <c:pt idx="0">
                  <c:v> mezi 3 a 12 měsíci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'14.1,,1'!$M$31:$M$53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Osoby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'14.1,,1'!$O$31:$O$53</c:f>
              <c:numCache>
                <c:formatCode>#\ ##0.0</c:formatCode>
                <c:ptCount val="23"/>
                <c:pt idx="0">
                  <c:v>7.7753000000000014</c:v>
                </c:pt>
                <c:pt idx="2">
                  <c:v>8.1135000000000019</c:v>
                </c:pt>
                <c:pt idx="3">
                  <c:v>7.4634000000000071</c:v>
                </c:pt>
                <c:pt idx="5">
                  <c:v>5.5763000000000034</c:v>
                </c:pt>
                <c:pt idx="6">
                  <c:v>6.4316000000000031</c:v>
                </c:pt>
                <c:pt idx="7">
                  <c:v>5.1344999999999885</c:v>
                </c:pt>
                <c:pt idx="8">
                  <c:v>8.821700000000007</c:v>
                </c:pt>
                <c:pt idx="9">
                  <c:v>11.154999999999994</c:v>
                </c:pt>
                <c:pt idx="10">
                  <c:v>11.967199999999998</c:v>
                </c:pt>
                <c:pt idx="11">
                  <c:v>4.1406999999999989</c:v>
                </c:pt>
                <c:pt idx="13">
                  <c:v>5.8729999999999976</c:v>
                </c:pt>
                <c:pt idx="14">
                  <c:v>12.226699999999994</c:v>
                </c:pt>
                <c:pt idx="15">
                  <c:v>6.8586999999999989</c:v>
                </c:pt>
                <c:pt idx="16">
                  <c:v>4.522199999999998</c:v>
                </c:pt>
                <c:pt idx="18">
                  <c:v>7.6594000000000051</c:v>
                </c:pt>
                <c:pt idx="19">
                  <c:v>2.1448000000000036</c:v>
                </c:pt>
                <c:pt idx="20">
                  <c:v>5.2497000000000043</c:v>
                </c:pt>
                <c:pt idx="21">
                  <c:v>8.2460000000000022</c:v>
                </c:pt>
                <c:pt idx="22">
                  <c:v>18.777100000000004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4D-4AE5-804F-C86407BDA9FD}"/>
            </c:ext>
          </c:extLst>
        </c:ser>
        <c:ser>
          <c:idx val="2"/>
          <c:order val="2"/>
          <c:tx>
            <c:strRef>
              <c:f>'14.1,,1'!$P$30</c:f>
              <c:strCache>
                <c:ptCount val="1"/>
                <c:pt idx="0">
                  <c:v> před více než 12 měsíci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F4D-4AE5-804F-C86407BDA9FD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'14.1,,1'!$M$31:$M$53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Osoby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'14.1,,1'!$P$31:$P$53</c:f>
              <c:numCache>
                <c:formatCode>#\ ##0.0</c:formatCode>
                <c:ptCount val="23"/>
                <c:pt idx="0">
                  <c:v>4.5372999999999877</c:v>
                </c:pt>
                <c:pt idx="2">
                  <c:v>5.5739999999999981</c:v>
                </c:pt>
                <c:pt idx="3">
                  <c:v>3.5814999999999912</c:v>
                </c:pt>
                <c:pt idx="5">
                  <c:v>0.87059999999999604</c:v>
                </c:pt>
                <c:pt idx="6">
                  <c:v>1.5019999999999953</c:v>
                </c:pt>
                <c:pt idx="7">
                  <c:v>2.8437000000000126</c:v>
                </c:pt>
                <c:pt idx="8">
                  <c:v>2.9087999999999994</c:v>
                </c:pt>
                <c:pt idx="9">
                  <c:v>6.8992000000000075</c:v>
                </c:pt>
                <c:pt idx="10">
                  <c:v>11.024500000000003</c:v>
                </c:pt>
                <c:pt idx="11">
                  <c:v>6.0609000000000002</c:v>
                </c:pt>
                <c:pt idx="13">
                  <c:v>7.1664999999999992</c:v>
                </c:pt>
                <c:pt idx="14">
                  <c:v>5.7733000000000061</c:v>
                </c:pt>
                <c:pt idx="15">
                  <c:v>1.7373999999999938</c:v>
                </c:pt>
                <c:pt idx="16">
                  <c:v>2.4673000000000087</c:v>
                </c:pt>
                <c:pt idx="18">
                  <c:v>3.4753999999999934</c:v>
                </c:pt>
                <c:pt idx="19">
                  <c:v>0.18249999999999034</c:v>
                </c:pt>
                <c:pt idx="20">
                  <c:v>0.95599999999998886</c:v>
                </c:pt>
                <c:pt idx="21">
                  <c:v>8.6646000000000001</c:v>
                </c:pt>
                <c:pt idx="22">
                  <c:v>5.5060000000000002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F4D-4AE5-804F-C86407BDA9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b="0"/>
                  <a:t>% z osob</a:t>
                </a:r>
                <a:endParaRPr lang="cs-CZ" b="0" baseline="30000"/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99065600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4.9554896493711698E-2"/>
          <c:y val="0.82328134621221838"/>
          <c:w val="0.35563830915622502"/>
          <c:h val="0.16358133813022746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6546329845016147E-2"/>
          <c:y val="8.4638734182617401E-2"/>
          <c:w val="0.93892746054558085"/>
          <c:h val="0.7733889208970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'14.2,,2'!$K$3</c:f>
              <c:strCache>
                <c:ptCount val="1"/>
                <c:pt idx="0">
                  <c:v> Celkem 16+</c:v>
                </c:pt>
              </c:strCache>
            </c:strRef>
          </c:tx>
          <c:spPr>
            <a:solidFill>
              <a:srgbClr val="215968"/>
            </a:solidFill>
            <a:ln w="28575"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9.437402641742953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3E2-440F-ADC9-EADFA8334F72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'14.2,,2'!$L$2:$AB$2</c:f>
              <c:numCache>
                <c:formatCode>General</c:formatCode>
                <c:ptCount val="17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  <c:pt idx="15">
                  <c:v>2024</c:v>
                </c:pt>
                <c:pt idx="16">
                  <c:v>2025</c:v>
                </c:pt>
              </c:numCache>
            </c:numRef>
          </c:cat>
          <c:val>
            <c:numRef>
              <c:f>'14.2,,2'!$L$3:$AB$3</c:f>
              <c:numCache>
                <c:formatCode>General</c:formatCode>
                <c:ptCount val="17"/>
                <c:pt idx="0">
                  <c:v>11.25</c:v>
                </c:pt>
                <c:pt idx="1">
                  <c:v>13.6</c:v>
                </c:pt>
                <c:pt idx="2">
                  <c:v>14.81</c:v>
                </c:pt>
                <c:pt idx="3">
                  <c:v>16.63</c:v>
                </c:pt>
                <c:pt idx="4">
                  <c:v>20.440000000000001</c:v>
                </c:pt>
                <c:pt idx="5">
                  <c:v>23.58</c:v>
                </c:pt>
                <c:pt idx="6">
                  <c:v>24.26</c:v>
                </c:pt>
                <c:pt idx="7">
                  <c:v>26.81</c:v>
                </c:pt>
                <c:pt idx="8">
                  <c:v>31.61</c:v>
                </c:pt>
                <c:pt idx="9">
                  <c:v>34.33</c:v>
                </c:pt>
                <c:pt idx="10">
                  <c:v>39.04</c:v>
                </c:pt>
                <c:pt idx="11">
                  <c:v>53.796999999999997</c:v>
                </c:pt>
                <c:pt idx="12">
                  <c:v>57.464000000000006</c:v>
                </c:pt>
                <c:pt idx="13" formatCode="#\ ##0.0__">
                  <c:v>60.528000000000006</c:v>
                </c:pt>
                <c:pt idx="14">
                  <c:v>62.930599999999998</c:v>
                </c:pt>
                <c:pt idx="15">
                  <c:v>67.735399999999998</c:v>
                </c:pt>
                <c:pt idx="16">
                  <c:v>68.456900000000005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E2-440F-ADC9-EADFA8334F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2"/>
        <c:axId val="1041674512"/>
        <c:axId val="1041674096"/>
      </c:barChart>
      <c:stockChart>
        <c:ser>
          <c:idx val="1"/>
          <c:order val="1"/>
          <c:tx>
            <c:strRef>
              <c:f>'14.2,,2'!$K$4</c:f>
              <c:strCache>
                <c:ptCount val="1"/>
                <c:pt idx="0">
                  <c:v> 25–34 let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cat>
            <c:numRef>
              <c:f>'14.2,,2'!$L$2:$AB$2</c:f>
              <c:numCache>
                <c:formatCode>General</c:formatCode>
                <c:ptCount val="17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  <c:pt idx="15">
                  <c:v>2024</c:v>
                </c:pt>
                <c:pt idx="16">
                  <c:v>2025</c:v>
                </c:pt>
              </c:numCache>
            </c:numRef>
          </c:cat>
          <c:val>
            <c:numRef>
              <c:f>'14.2,,2'!$L$4:$AB$4</c:f>
              <c:numCache>
                <c:formatCode>General</c:formatCode>
                <c:ptCount val="17"/>
                <c:pt idx="0">
                  <c:v>20.73</c:v>
                </c:pt>
                <c:pt idx="1">
                  <c:v>24</c:v>
                </c:pt>
                <c:pt idx="2">
                  <c:v>26.96</c:v>
                </c:pt>
                <c:pt idx="3">
                  <c:v>30.44</c:v>
                </c:pt>
                <c:pt idx="4">
                  <c:v>36.159999999999997</c:v>
                </c:pt>
                <c:pt idx="5">
                  <c:v>41.7</c:v>
                </c:pt>
                <c:pt idx="6">
                  <c:v>41.94</c:v>
                </c:pt>
                <c:pt idx="7">
                  <c:v>44.11</c:v>
                </c:pt>
                <c:pt idx="8">
                  <c:v>53.14</c:v>
                </c:pt>
                <c:pt idx="9">
                  <c:v>58.06</c:v>
                </c:pt>
                <c:pt idx="10">
                  <c:v>65.599999999999994</c:v>
                </c:pt>
                <c:pt idx="11">
                  <c:v>81.953000000000003</c:v>
                </c:pt>
                <c:pt idx="12">
                  <c:v>83.15</c:v>
                </c:pt>
                <c:pt idx="13" formatCode="#\ ##0.0__">
                  <c:v>89.427999999999997</c:v>
                </c:pt>
                <c:pt idx="14">
                  <c:v>88.235799999999998</c:v>
                </c:pt>
                <c:pt idx="15">
                  <c:v>92.847200000000001</c:v>
                </c:pt>
                <c:pt idx="16">
                  <c:v>90.662700000000001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3E2-440F-ADC9-EADFA8334F72}"/>
            </c:ext>
          </c:extLst>
        </c:ser>
        <c:ser>
          <c:idx val="2"/>
          <c:order val="2"/>
          <c:tx>
            <c:strRef>
              <c:f>'14.2,,2'!$K$5</c:f>
              <c:strCache>
                <c:ptCount val="1"/>
                <c:pt idx="0">
                  <c:v> 65+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CC9610"/>
              </a:solidFill>
              <a:ln w="9525">
                <a:solidFill>
                  <a:srgbClr val="CC9610"/>
                </a:solidFill>
              </a:ln>
              <a:effectLst/>
            </c:spPr>
          </c:marker>
          <c:cat>
            <c:numRef>
              <c:f>'14.2,,2'!$L$2:$AB$2</c:f>
              <c:numCache>
                <c:formatCode>General</c:formatCode>
                <c:ptCount val="17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  <c:pt idx="15">
                  <c:v>2024</c:v>
                </c:pt>
                <c:pt idx="16">
                  <c:v>2025</c:v>
                </c:pt>
              </c:numCache>
            </c:numRef>
          </c:cat>
          <c:val>
            <c:numRef>
              <c:f>'14.2,,2'!$L$5:$AB$5</c:f>
              <c:numCache>
                <c:formatCode>General</c:formatCode>
                <c:ptCount val="17"/>
                <c:pt idx="0">
                  <c:v>1.17</c:v>
                </c:pt>
                <c:pt idx="1">
                  <c:v>1.75</c:v>
                </c:pt>
                <c:pt idx="2">
                  <c:v>1.46</c:v>
                </c:pt>
                <c:pt idx="3">
                  <c:v>1.1399999999999999</c:v>
                </c:pt>
                <c:pt idx="4">
                  <c:v>2.25</c:v>
                </c:pt>
                <c:pt idx="5">
                  <c:v>4.3499999999999996</c:v>
                </c:pt>
                <c:pt idx="6">
                  <c:v>3.75</c:v>
                </c:pt>
                <c:pt idx="7">
                  <c:v>4.9800000000000004</c:v>
                </c:pt>
                <c:pt idx="8">
                  <c:v>5.68</c:v>
                </c:pt>
                <c:pt idx="9">
                  <c:v>6.8</c:v>
                </c:pt>
                <c:pt idx="10">
                  <c:v>8.1300000000000008</c:v>
                </c:pt>
                <c:pt idx="11">
                  <c:v>14.89</c:v>
                </c:pt>
                <c:pt idx="12">
                  <c:v>17.68</c:v>
                </c:pt>
                <c:pt idx="13" formatCode="#\ ##0.0__">
                  <c:v>18.59</c:v>
                </c:pt>
                <c:pt idx="14">
                  <c:v>20.39</c:v>
                </c:pt>
                <c:pt idx="15">
                  <c:v>24.71</c:v>
                </c:pt>
                <c:pt idx="16">
                  <c:v>25.109000000000002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3E2-440F-ADC9-EADFA8334F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9624256"/>
        <c:axId val="1039623840"/>
      </c:stockChart>
      <c:catAx>
        <c:axId val="104167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041674096"/>
        <c:crosses val="autoZero"/>
        <c:auto val="1"/>
        <c:lblAlgn val="ctr"/>
        <c:lblOffset val="100"/>
        <c:noMultiLvlLbl val="0"/>
      </c:catAx>
      <c:valAx>
        <c:axId val="1041674096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>
              <a:outerShdw blurRad="50800" dist="50800" dir="5400000" algn="ctr" rotWithShape="0">
                <a:schemeClr val="bg1"/>
              </a:outerShdw>
            </a:effectLst>
          </c:spPr>
        </c:majorGridlines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041674512"/>
        <c:crosses val="autoZero"/>
        <c:crossBetween val="between"/>
        <c:majorUnit val="20"/>
      </c:valAx>
      <c:valAx>
        <c:axId val="1039623840"/>
        <c:scaling>
          <c:orientation val="minMax"/>
          <c:max val="1"/>
        </c:scaling>
        <c:delete val="1"/>
        <c:axPos val="r"/>
        <c:numFmt formatCode="General" sourceLinked="1"/>
        <c:majorTickMark val="none"/>
        <c:minorTickMark val="none"/>
        <c:tickLblPos val="nextTo"/>
        <c:crossAx val="1039624256"/>
        <c:crosses val="max"/>
        <c:crossBetween val="between"/>
      </c:valAx>
      <c:catAx>
        <c:axId val="10396242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0396238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5.5382638688488549E-2"/>
          <c:y val="0.10561850500394766"/>
          <c:w val="0.31852858405948681"/>
          <c:h val="0.1003758657956802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892226725831293E-2"/>
          <c:y val="4.1907643640614785E-2"/>
          <c:w val="0.93282878311584627"/>
          <c:h val="0.794469850657314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'14.2,,2'!$K$7</c:f>
              <c:strCache>
                <c:ptCount val="1"/>
                <c:pt idx="0">
                  <c:v> Celkem (25–64 let)</c:v>
                </c:pt>
              </c:strCache>
            </c:strRef>
          </c:tx>
          <c:spPr>
            <a:solidFill>
              <a:srgbClr val="4BACC6"/>
            </a:solidFill>
            <a:ln w="28575"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'14.2,,2'!$L$2:$AB$2</c:f>
              <c:numCache>
                <c:formatCode>General</c:formatCode>
                <c:ptCount val="17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  <c:pt idx="15">
                  <c:v>2024</c:v>
                </c:pt>
                <c:pt idx="16">
                  <c:v>2025</c:v>
                </c:pt>
              </c:numCache>
            </c:numRef>
          </c:cat>
          <c:val>
            <c:numRef>
              <c:f>'14.2,,2'!$L$7:$AB$7</c:f>
              <c:numCache>
                <c:formatCode>General</c:formatCode>
                <c:ptCount val="17"/>
                <c:pt idx="0">
                  <c:v>12.9</c:v>
                </c:pt>
                <c:pt idx="1">
                  <c:v>15.2</c:v>
                </c:pt>
                <c:pt idx="2">
                  <c:v>16.809999999999999</c:v>
                </c:pt>
                <c:pt idx="3">
                  <c:v>19.7</c:v>
                </c:pt>
                <c:pt idx="4">
                  <c:v>23.8</c:v>
                </c:pt>
                <c:pt idx="5">
                  <c:v>26.78</c:v>
                </c:pt>
                <c:pt idx="6">
                  <c:v>28.5</c:v>
                </c:pt>
                <c:pt idx="7">
                  <c:v>31.8</c:v>
                </c:pt>
                <c:pt idx="8">
                  <c:v>38.64</c:v>
                </c:pt>
                <c:pt idx="9">
                  <c:v>41.48</c:v>
                </c:pt>
                <c:pt idx="10">
                  <c:v>46.75</c:v>
                </c:pt>
                <c:pt idx="11">
                  <c:v>64.900000000000006</c:v>
                </c:pt>
                <c:pt idx="12">
                  <c:v>69.400000000000006</c:v>
                </c:pt>
                <c:pt idx="13">
                  <c:v>73</c:v>
                </c:pt>
                <c:pt idx="14">
                  <c:v>76.34</c:v>
                </c:pt>
                <c:pt idx="15">
                  <c:v>81.099999999999994</c:v>
                </c:pt>
                <c:pt idx="16">
                  <c:v>81.430000000000007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D7-4432-8EE4-70C624ECF3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2"/>
        <c:axId val="1041674512"/>
        <c:axId val="1041674096"/>
      </c:barChart>
      <c:stockChart>
        <c:ser>
          <c:idx val="1"/>
          <c:order val="1"/>
          <c:tx>
            <c:strRef>
              <c:f>'14.2,,2'!$K$8</c:f>
              <c:strCache>
                <c:ptCount val="1"/>
                <c:pt idx="0">
                  <c:v> ZŠ (25–64 let)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cat>
            <c:numRef>
              <c:f>'14.2,,2'!$L$2:$AB$2</c:f>
              <c:numCache>
                <c:formatCode>General</c:formatCode>
                <c:ptCount val="17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  <c:pt idx="15">
                  <c:v>2024</c:v>
                </c:pt>
                <c:pt idx="16">
                  <c:v>2025</c:v>
                </c:pt>
              </c:numCache>
            </c:numRef>
          </c:cat>
          <c:val>
            <c:numRef>
              <c:f>'14.2,,2'!$L$8:$AB$8</c:f>
              <c:numCache>
                <c:formatCode>General</c:formatCode>
                <c:ptCount val="17"/>
                <c:pt idx="0">
                  <c:v>2.48</c:v>
                </c:pt>
                <c:pt idx="1">
                  <c:v>3.2</c:v>
                </c:pt>
                <c:pt idx="2" formatCode="0.00">
                  <c:v>3.32</c:v>
                </c:pt>
                <c:pt idx="3">
                  <c:v>7.35</c:v>
                </c:pt>
                <c:pt idx="4">
                  <c:v>6.62</c:v>
                </c:pt>
                <c:pt idx="5">
                  <c:v>7.2</c:v>
                </c:pt>
                <c:pt idx="6">
                  <c:v>5.7</c:v>
                </c:pt>
                <c:pt idx="7">
                  <c:v>6.03</c:v>
                </c:pt>
                <c:pt idx="8">
                  <c:v>10.050000000000001</c:v>
                </c:pt>
                <c:pt idx="9">
                  <c:v>17.260000000000002</c:v>
                </c:pt>
                <c:pt idx="10">
                  <c:v>16.399999999999999</c:v>
                </c:pt>
                <c:pt idx="11">
                  <c:v>35.064</c:v>
                </c:pt>
                <c:pt idx="12">
                  <c:v>43.531999999999996</c:v>
                </c:pt>
                <c:pt idx="13" formatCode="#\ ##0.0__">
                  <c:v>37.871000000000002</c:v>
                </c:pt>
                <c:pt idx="14">
                  <c:v>38.668599999999998</c:v>
                </c:pt>
                <c:pt idx="15">
                  <c:v>52.934100000000001</c:v>
                </c:pt>
                <c:pt idx="16">
                  <c:v>59.790799999999997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D7-4432-8EE4-70C624ECF3E7}"/>
            </c:ext>
          </c:extLst>
        </c:ser>
        <c:ser>
          <c:idx val="2"/>
          <c:order val="2"/>
          <c:tx>
            <c:strRef>
              <c:f>'14.2,,2'!$K$9</c:f>
              <c:strCache>
                <c:ptCount val="1"/>
                <c:pt idx="0">
                  <c:v> VŠ (25–64 let)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cat>
            <c:numRef>
              <c:f>'14.2,,2'!$L$2:$AB$2</c:f>
              <c:numCache>
                <c:formatCode>General</c:formatCode>
                <c:ptCount val="17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  <c:pt idx="15">
                  <c:v>2024</c:v>
                </c:pt>
                <c:pt idx="16">
                  <c:v>2025</c:v>
                </c:pt>
              </c:numCache>
            </c:numRef>
          </c:cat>
          <c:val>
            <c:numRef>
              <c:f>'14.2,,2'!$L$9:$AB$9</c:f>
              <c:numCache>
                <c:formatCode>General</c:formatCode>
                <c:ptCount val="17"/>
                <c:pt idx="0">
                  <c:v>23.76</c:v>
                </c:pt>
                <c:pt idx="1">
                  <c:v>29</c:v>
                </c:pt>
                <c:pt idx="2">
                  <c:v>30.64</c:v>
                </c:pt>
                <c:pt idx="3">
                  <c:v>31.72</c:v>
                </c:pt>
                <c:pt idx="4">
                  <c:v>38.130000000000003</c:v>
                </c:pt>
                <c:pt idx="5">
                  <c:v>46.6</c:v>
                </c:pt>
                <c:pt idx="6">
                  <c:v>46.26</c:v>
                </c:pt>
                <c:pt idx="7">
                  <c:v>48.3</c:v>
                </c:pt>
                <c:pt idx="8">
                  <c:v>59.82</c:v>
                </c:pt>
                <c:pt idx="9">
                  <c:v>58.35</c:v>
                </c:pt>
                <c:pt idx="10">
                  <c:v>67.900000000000006</c:v>
                </c:pt>
                <c:pt idx="11">
                  <c:v>82.652000000000001</c:v>
                </c:pt>
                <c:pt idx="12">
                  <c:v>89.368000000000009</c:v>
                </c:pt>
                <c:pt idx="13" formatCode="#\ ##0.0__">
                  <c:v>90.53</c:v>
                </c:pt>
                <c:pt idx="14">
                  <c:v>90.705399999999997</c:v>
                </c:pt>
                <c:pt idx="15">
                  <c:v>95.654399999999995</c:v>
                </c:pt>
                <c:pt idx="16">
                  <c:v>91.903599999999997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4D7-4432-8EE4-70C624ECF3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9624256"/>
        <c:axId val="1039623840"/>
      </c:stockChart>
      <c:catAx>
        <c:axId val="104167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041674096"/>
        <c:crosses val="autoZero"/>
        <c:auto val="1"/>
        <c:lblAlgn val="ctr"/>
        <c:lblOffset val="100"/>
        <c:noMultiLvlLbl val="0"/>
      </c:catAx>
      <c:valAx>
        <c:axId val="1041674096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041674512"/>
        <c:crosses val="autoZero"/>
        <c:crossBetween val="between"/>
        <c:majorUnit val="20"/>
      </c:valAx>
      <c:valAx>
        <c:axId val="1039623840"/>
        <c:scaling>
          <c:orientation val="minMax"/>
          <c:max val="1"/>
        </c:scaling>
        <c:delete val="1"/>
        <c:axPos val="r"/>
        <c:numFmt formatCode="General" sourceLinked="1"/>
        <c:majorTickMark val="none"/>
        <c:minorTickMark val="none"/>
        <c:tickLblPos val="nextTo"/>
        <c:crossAx val="1039624256"/>
        <c:crosses val="max"/>
        <c:crossBetween val="between"/>
      </c:valAx>
      <c:catAx>
        <c:axId val="10396242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0396238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6190187764990912E-2"/>
          <c:y val="6.3212476347433322E-2"/>
          <c:w val="0.57183396800170616"/>
          <c:h val="0.1150820972959775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223304323801628E-2"/>
          <c:y val="4.0385408062353474E-2"/>
          <c:w val="0.91700476585163693"/>
          <c:h val="0.588181433105681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'14._1,,3'!$N$8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4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1-60A3-4304-B728-2C8CD79C27D9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60A3-4304-B728-2C8CD79C27D9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60A3-4304-B728-2C8CD79C27D9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60A3-4304-B728-2C8CD79C27D9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60A3-4304-B728-2C8CD79C27D9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60A3-4304-B728-2C8CD79C27D9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60A3-4304-B728-2C8CD79C27D9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60A3-4304-B728-2C8CD79C27D9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60A3-4304-B728-2C8CD79C27D9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60A3-4304-B728-2C8CD79C27D9}"/>
              </c:ext>
            </c:extLst>
          </c:dPt>
          <c:dPt>
            <c:idx val="16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D-60A3-4304-B728-2C8CD79C27D9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60A3-4304-B728-2C8CD79C27D9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60A3-4304-B728-2C8CD79C27D9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60A3-4304-B728-2C8CD79C27D9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60A3-4304-B728-2C8CD79C27D9}"/>
              </c:ext>
            </c:extLst>
          </c:dPt>
          <c:cat>
            <c:strRef>
              <c:f>'14._1,,3'!$M$9:$M$36</c:f>
              <c:strCache>
                <c:ptCount val="28"/>
                <c:pt idx="0">
                  <c:v>Nizozemsko</c:v>
                </c:pt>
                <c:pt idx="1">
                  <c:v>Irsko</c:v>
                </c:pt>
                <c:pt idx="2">
                  <c:v>Dánsko</c:v>
                </c:pt>
                <c:pt idx="3">
                  <c:v>Švédsko</c:v>
                </c:pt>
                <c:pt idx="4">
                  <c:v>Česko</c:v>
                </c:pt>
                <c:pt idx="5">
                  <c:v>Lucembursko</c:v>
                </c:pt>
                <c:pt idx="6">
                  <c:v>Francie</c:v>
                </c:pt>
                <c:pt idx="7">
                  <c:v>Německo</c:v>
                </c:pt>
                <c:pt idx="8">
                  <c:v>Slovensko</c:v>
                </c:pt>
                <c:pt idx="9">
                  <c:v>Belgie</c:v>
                </c:pt>
                <c:pt idx="10">
                  <c:v>Finsko</c:v>
                </c:pt>
                <c:pt idx="11">
                  <c:v>Rakousko</c:v>
                </c:pt>
                <c:pt idx="12">
                  <c:v>Estonsko</c:v>
                </c:pt>
                <c:pt idx="13">
                  <c:v>Maďarsko</c:v>
                </c:pt>
                <c:pt idx="14">
                  <c:v>Malta</c:v>
                </c:pt>
                <c:pt idx="15">
                  <c:v>Kypr</c:v>
                </c:pt>
                <c:pt idx="16">
                  <c:v>EU27</c:v>
                </c:pt>
                <c:pt idx="17">
                  <c:v>Španělsko</c:v>
                </c:pt>
                <c:pt idx="18">
                  <c:v>Řecko</c:v>
                </c:pt>
                <c:pt idx="19">
                  <c:v>Slovinsko</c:v>
                </c:pt>
                <c:pt idx="20">
                  <c:v>Polsko</c:v>
                </c:pt>
                <c:pt idx="21">
                  <c:v>Chorvatsko</c:v>
                </c:pt>
                <c:pt idx="22">
                  <c:v>Litva</c:v>
                </c:pt>
                <c:pt idx="23">
                  <c:v>Portugalsko</c:v>
                </c:pt>
                <c:pt idx="24">
                  <c:v>Lotyšsko</c:v>
                </c:pt>
                <c:pt idx="25">
                  <c:v>Itálie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cat>
          <c:val>
            <c:numRef>
              <c:f>'14._1,,3'!$N$9:$N$36</c:f>
              <c:numCache>
                <c:formatCode>General</c:formatCode>
                <c:ptCount val="28"/>
                <c:pt idx="0">
                  <c:v>86.655699999999996</c:v>
                </c:pt>
                <c:pt idx="1">
                  <c:v>85.937699999999992</c:v>
                </c:pt>
                <c:pt idx="2">
                  <c:v>81.792400000000001</c:v>
                </c:pt>
                <c:pt idx="3">
                  <c:v>79.215299999999999</c:v>
                </c:pt>
                <c:pt idx="4">
                  <c:v>74.376099999999994</c:v>
                </c:pt>
                <c:pt idx="5">
                  <c:v>69.632300000000001</c:v>
                </c:pt>
                <c:pt idx="6">
                  <c:v>69.306100000000001</c:v>
                </c:pt>
                <c:pt idx="7">
                  <c:v>66.761600000000001</c:v>
                </c:pt>
                <c:pt idx="8">
                  <c:v>66.379400000000004</c:v>
                </c:pt>
                <c:pt idx="9">
                  <c:v>65.671999999999997</c:v>
                </c:pt>
                <c:pt idx="10">
                  <c:v>64.470700000000008</c:v>
                </c:pt>
                <c:pt idx="11">
                  <c:v>64.069900000000004</c:v>
                </c:pt>
                <c:pt idx="12">
                  <c:v>61.985599999999998</c:v>
                </c:pt>
                <c:pt idx="13">
                  <c:v>61.726899999999993</c:v>
                </c:pt>
                <c:pt idx="14">
                  <c:v>61.682499999999997</c:v>
                </c:pt>
                <c:pt idx="15">
                  <c:v>60.255299999999998</c:v>
                </c:pt>
                <c:pt idx="16">
                  <c:v>60.207299999999996</c:v>
                </c:pt>
                <c:pt idx="17">
                  <c:v>56.701199999999993</c:v>
                </c:pt>
                <c:pt idx="18">
                  <c:v>54.174100000000003</c:v>
                </c:pt>
                <c:pt idx="19">
                  <c:v>54.079699999999995</c:v>
                </c:pt>
                <c:pt idx="20">
                  <c:v>53.922899999999998</c:v>
                </c:pt>
                <c:pt idx="21">
                  <c:v>52.478800000000007</c:v>
                </c:pt>
                <c:pt idx="22">
                  <c:v>51.056000000000004</c:v>
                </c:pt>
                <c:pt idx="23">
                  <c:v>48.942300000000003</c:v>
                </c:pt>
                <c:pt idx="24">
                  <c:v>48.892499999999998</c:v>
                </c:pt>
                <c:pt idx="25">
                  <c:v>41.855199999999996</c:v>
                </c:pt>
                <c:pt idx="26">
                  <c:v>35.689700000000002</c:v>
                </c:pt>
                <c:pt idx="27">
                  <c:v>33.343800000000002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60A3-4304-B728-2C8CD79C27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'14._1,,3'!$O$8</c:f>
              <c:strCache>
                <c:ptCount val="1"/>
                <c:pt idx="0">
                  <c:v>25-34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'14._1,,3'!$M$9:$M$36</c:f>
              <c:strCache>
                <c:ptCount val="28"/>
                <c:pt idx="0">
                  <c:v>Nizozemsko</c:v>
                </c:pt>
                <c:pt idx="1">
                  <c:v>Irsko</c:v>
                </c:pt>
                <c:pt idx="2">
                  <c:v>Dánsko</c:v>
                </c:pt>
                <c:pt idx="3">
                  <c:v>Švédsko</c:v>
                </c:pt>
                <c:pt idx="4">
                  <c:v>Česko</c:v>
                </c:pt>
                <c:pt idx="5">
                  <c:v>Lucembursko</c:v>
                </c:pt>
                <c:pt idx="6">
                  <c:v>Francie</c:v>
                </c:pt>
                <c:pt idx="7">
                  <c:v>Německo</c:v>
                </c:pt>
                <c:pt idx="8">
                  <c:v>Slovensko</c:v>
                </c:pt>
                <c:pt idx="9">
                  <c:v>Belgie</c:v>
                </c:pt>
                <c:pt idx="10">
                  <c:v>Finsko</c:v>
                </c:pt>
                <c:pt idx="11">
                  <c:v>Rakousko</c:v>
                </c:pt>
                <c:pt idx="12">
                  <c:v>Estonsko</c:v>
                </c:pt>
                <c:pt idx="13">
                  <c:v>Maďarsko</c:v>
                </c:pt>
                <c:pt idx="14">
                  <c:v>Malta</c:v>
                </c:pt>
                <c:pt idx="15">
                  <c:v>Kypr</c:v>
                </c:pt>
                <c:pt idx="16">
                  <c:v>EU27</c:v>
                </c:pt>
                <c:pt idx="17">
                  <c:v>Španělsko</c:v>
                </c:pt>
                <c:pt idx="18">
                  <c:v>Řecko</c:v>
                </c:pt>
                <c:pt idx="19">
                  <c:v>Slovinsko</c:v>
                </c:pt>
                <c:pt idx="20">
                  <c:v>Polsko</c:v>
                </c:pt>
                <c:pt idx="21">
                  <c:v>Chorvatsko</c:v>
                </c:pt>
                <c:pt idx="22">
                  <c:v>Litva</c:v>
                </c:pt>
                <c:pt idx="23">
                  <c:v>Portugalsko</c:v>
                </c:pt>
                <c:pt idx="24">
                  <c:v>Lotyšsko</c:v>
                </c:pt>
                <c:pt idx="25">
                  <c:v>Itálie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xVal>
          <c:yVal>
            <c:numRef>
              <c:f>'14._1,,3'!$O$9:$O$36</c:f>
              <c:numCache>
                <c:formatCode>General</c:formatCode>
                <c:ptCount val="28"/>
                <c:pt idx="0">
                  <c:v>93.877299999999991</c:v>
                </c:pt>
                <c:pt idx="1">
                  <c:v>85.959900000000005</c:v>
                </c:pt>
                <c:pt idx="2">
                  <c:v>85.193799999999996</c:v>
                </c:pt>
                <c:pt idx="3">
                  <c:v>86.640299999999996</c:v>
                </c:pt>
                <c:pt idx="4">
                  <c:v>92.872</c:v>
                </c:pt>
                <c:pt idx="5">
                  <c:v>79.366900000000001</c:v>
                </c:pt>
                <c:pt idx="6">
                  <c:v>83.865700000000004</c:v>
                </c:pt>
                <c:pt idx="7">
                  <c:v>78.578499999999991</c:v>
                </c:pt>
                <c:pt idx="8">
                  <c:v>82.802300000000002</c:v>
                </c:pt>
                <c:pt idx="9">
                  <c:v>82.184799999999996</c:v>
                </c:pt>
                <c:pt idx="10">
                  <c:v>82.669300000000007</c:v>
                </c:pt>
                <c:pt idx="11">
                  <c:v>80.154499999999999</c:v>
                </c:pt>
                <c:pt idx="12">
                  <c:v>81.053699999999992</c:v>
                </c:pt>
                <c:pt idx="13">
                  <c:v>78.535600000000002</c:v>
                </c:pt>
                <c:pt idx="14">
                  <c:v>79.235599999999991</c:v>
                </c:pt>
                <c:pt idx="15">
                  <c:v>81.104100000000003</c:v>
                </c:pt>
                <c:pt idx="16">
                  <c:v>76.144999999999996</c:v>
                </c:pt>
                <c:pt idx="17">
                  <c:v>71.969499999999996</c:v>
                </c:pt>
                <c:pt idx="18">
                  <c:v>81.355000000000004</c:v>
                </c:pt>
                <c:pt idx="19">
                  <c:v>73.013099999999994</c:v>
                </c:pt>
                <c:pt idx="20">
                  <c:v>79.940799999999996</c:v>
                </c:pt>
                <c:pt idx="21">
                  <c:v>80.818899999999999</c:v>
                </c:pt>
                <c:pt idx="22">
                  <c:v>77.093299999999999</c:v>
                </c:pt>
                <c:pt idx="23">
                  <c:v>75.837800000000001</c:v>
                </c:pt>
                <c:pt idx="24">
                  <c:v>72.343900000000005</c:v>
                </c:pt>
                <c:pt idx="25">
                  <c:v>56.581600000000002</c:v>
                </c:pt>
                <c:pt idx="26">
                  <c:v>54.0092</c:v>
                </c:pt>
                <c:pt idx="27">
                  <c:v>53.4146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60A3-4304-B728-2C8CD79C27D9}"/>
            </c:ext>
          </c:extLst>
        </c:ser>
        <c:ser>
          <c:idx val="2"/>
          <c:order val="2"/>
          <c:tx>
            <c:strRef>
              <c:f>'14._1,,3'!$P$8</c:f>
              <c:strCache>
                <c:ptCount val="1"/>
                <c:pt idx="0">
                  <c:v>65-74 let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CC9610"/>
              </a:solidFill>
              <a:ln>
                <a:solidFill>
                  <a:srgbClr val="CC9610"/>
                </a:solidFill>
              </a:ln>
            </c:spPr>
          </c:marker>
          <c:xVal>
            <c:strRef>
              <c:f>'14._1,,3'!$M$9:$M$36</c:f>
              <c:strCache>
                <c:ptCount val="28"/>
                <c:pt idx="0">
                  <c:v>Nizozemsko</c:v>
                </c:pt>
                <c:pt idx="1">
                  <c:v>Irsko</c:v>
                </c:pt>
                <c:pt idx="2">
                  <c:v>Dánsko</c:v>
                </c:pt>
                <c:pt idx="3">
                  <c:v>Švédsko</c:v>
                </c:pt>
                <c:pt idx="4">
                  <c:v>Česko</c:v>
                </c:pt>
                <c:pt idx="5">
                  <c:v>Lucembursko</c:v>
                </c:pt>
                <c:pt idx="6">
                  <c:v>Francie</c:v>
                </c:pt>
                <c:pt idx="7">
                  <c:v>Německo</c:v>
                </c:pt>
                <c:pt idx="8">
                  <c:v>Slovensko</c:v>
                </c:pt>
                <c:pt idx="9">
                  <c:v>Belgie</c:v>
                </c:pt>
                <c:pt idx="10">
                  <c:v>Finsko</c:v>
                </c:pt>
                <c:pt idx="11">
                  <c:v>Rakousko</c:v>
                </c:pt>
                <c:pt idx="12">
                  <c:v>Estonsko</c:v>
                </c:pt>
                <c:pt idx="13">
                  <c:v>Maďarsko</c:v>
                </c:pt>
                <c:pt idx="14">
                  <c:v>Malta</c:v>
                </c:pt>
                <c:pt idx="15">
                  <c:v>Kypr</c:v>
                </c:pt>
                <c:pt idx="16">
                  <c:v>EU27</c:v>
                </c:pt>
                <c:pt idx="17">
                  <c:v>Španělsko</c:v>
                </c:pt>
                <c:pt idx="18">
                  <c:v>Řecko</c:v>
                </c:pt>
                <c:pt idx="19">
                  <c:v>Slovinsko</c:v>
                </c:pt>
                <c:pt idx="20">
                  <c:v>Polsko</c:v>
                </c:pt>
                <c:pt idx="21">
                  <c:v>Chorvatsko</c:v>
                </c:pt>
                <c:pt idx="22">
                  <c:v>Litva</c:v>
                </c:pt>
                <c:pt idx="23">
                  <c:v>Portugalsko</c:v>
                </c:pt>
                <c:pt idx="24">
                  <c:v>Lotyšsko</c:v>
                </c:pt>
                <c:pt idx="25">
                  <c:v>Itálie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xVal>
          <c:yVal>
            <c:numRef>
              <c:f>'14._1,,3'!$P$9:$P$36</c:f>
              <c:numCache>
                <c:formatCode>General</c:formatCode>
                <c:ptCount val="28"/>
                <c:pt idx="0">
                  <c:v>73.145099999999999</c:v>
                </c:pt>
                <c:pt idx="1">
                  <c:v>67.091800000000006</c:v>
                </c:pt>
                <c:pt idx="2">
                  <c:v>66.421599999999998</c:v>
                </c:pt>
                <c:pt idx="3">
                  <c:v>60.736400000000003</c:v>
                </c:pt>
                <c:pt idx="4">
                  <c:v>33.229500000000002</c:v>
                </c:pt>
                <c:pt idx="5">
                  <c:v>46.776200000000003</c:v>
                </c:pt>
                <c:pt idx="6">
                  <c:v>44.069199999999995</c:v>
                </c:pt>
                <c:pt idx="7">
                  <c:v>44.813499999999998</c:v>
                </c:pt>
                <c:pt idx="8">
                  <c:v>30.535899999999998</c:v>
                </c:pt>
                <c:pt idx="9">
                  <c:v>37.3264</c:v>
                </c:pt>
                <c:pt idx="10">
                  <c:v>33.072099999999999</c:v>
                </c:pt>
                <c:pt idx="11">
                  <c:v>33.222099999999998</c:v>
                </c:pt>
                <c:pt idx="12">
                  <c:v>23.8657</c:v>
                </c:pt>
                <c:pt idx="13">
                  <c:v>29.890899999999998</c:v>
                </c:pt>
                <c:pt idx="14">
                  <c:v>20.238600000000002</c:v>
                </c:pt>
                <c:pt idx="15">
                  <c:v>15.520800000000001</c:v>
                </c:pt>
                <c:pt idx="16">
                  <c:v>32.590499999999999</c:v>
                </c:pt>
                <c:pt idx="17">
                  <c:v>26.782600000000002</c:v>
                </c:pt>
                <c:pt idx="18">
                  <c:v>14.9473</c:v>
                </c:pt>
                <c:pt idx="19">
                  <c:v>18.663599999999999</c:v>
                </c:pt>
                <c:pt idx="20">
                  <c:v>14.1568</c:v>
                </c:pt>
                <c:pt idx="21">
                  <c:v>11.3574</c:v>
                </c:pt>
                <c:pt idx="22">
                  <c:v>15.980500000000001</c:v>
                </c:pt>
                <c:pt idx="23">
                  <c:v>14.052100000000001</c:v>
                </c:pt>
                <c:pt idx="24">
                  <c:v>13.6805</c:v>
                </c:pt>
                <c:pt idx="25">
                  <c:v>18.9407</c:v>
                </c:pt>
                <c:pt idx="26">
                  <c:v>8.6501999999999999</c:v>
                </c:pt>
                <c:pt idx="27">
                  <c:v>7.0272000000000006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60A3-4304-B728-2C8CD79C27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b="0"/>
                  <a:t>% z osob</a:t>
                </a:r>
                <a:endParaRPr lang="cs-CZ" b="0" baseline="30000"/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99066624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8.883737394667772E-2"/>
          <c:y val="0.9085715297492224"/>
          <c:w val="0.42282860201685318"/>
          <c:h val="6.1434266712936489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892226725831293E-2"/>
          <c:y val="6.4276574803149591E-2"/>
          <c:w val="0.92785480000955667"/>
          <c:h val="0.817416338582677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'14.3,,4'!$K$7</c:f>
              <c:strCache>
                <c:ptCount val="1"/>
                <c:pt idx="0">
                  <c:v> Celkem (25–64 let)</c:v>
                </c:pt>
              </c:strCache>
            </c:strRef>
          </c:tx>
          <c:spPr>
            <a:solidFill>
              <a:srgbClr val="4BACC6"/>
            </a:solidFill>
            <a:ln w="28575"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'14.3,,4'!$O$2:$AE$2</c:f>
              <c:numCache>
                <c:formatCode>General</c:formatCode>
                <c:ptCount val="17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  <c:pt idx="15">
                  <c:v>2024</c:v>
                </c:pt>
                <c:pt idx="16">
                  <c:v>2025</c:v>
                </c:pt>
              </c:numCache>
            </c:numRef>
          </c:cat>
          <c:val>
            <c:numRef>
              <c:f>'14.3,,4'!$O$7:$AE$7</c:f>
              <c:numCache>
                <c:formatCode>General</c:formatCode>
                <c:ptCount val="17"/>
                <c:pt idx="0">
                  <c:v>25.09</c:v>
                </c:pt>
                <c:pt idx="1">
                  <c:v>28.6</c:v>
                </c:pt>
                <c:pt idx="2">
                  <c:v>32.1</c:v>
                </c:pt>
                <c:pt idx="3">
                  <c:v>35.1</c:v>
                </c:pt>
                <c:pt idx="4">
                  <c:v>38.9</c:v>
                </c:pt>
                <c:pt idx="5">
                  <c:v>45</c:v>
                </c:pt>
                <c:pt idx="6">
                  <c:v>49</c:v>
                </c:pt>
                <c:pt idx="7">
                  <c:v>52.2</c:v>
                </c:pt>
                <c:pt idx="8">
                  <c:v>61.4</c:v>
                </c:pt>
                <c:pt idx="9">
                  <c:v>65.2</c:v>
                </c:pt>
                <c:pt idx="10">
                  <c:v>70.3</c:v>
                </c:pt>
                <c:pt idx="11">
                  <c:v>78.599999999999994</c:v>
                </c:pt>
                <c:pt idx="12">
                  <c:v>82.7</c:v>
                </c:pt>
                <c:pt idx="13">
                  <c:v>83.7</c:v>
                </c:pt>
                <c:pt idx="14">
                  <c:v>85.04</c:v>
                </c:pt>
                <c:pt idx="15">
                  <c:v>87.919999999999987</c:v>
                </c:pt>
                <c:pt idx="16">
                  <c:v>89.330000000000013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22-4B96-9857-3447293DB9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2"/>
        <c:axId val="1041674512"/>
        <c:axId val="1041674096"/>
      </c:barChart>
      <c:stockChart>
        <c:ser>
          <c:idx val="1"/>
          <c:order val="1"/>
          <c:tx>
            <c:strRef>
              <c:f>'14.3,,4'!$K$8</c:f>
              <c:strCache>
                <c:ptCount val="1"/>
                <c:pt idx="0">
                  <c:v> ZŠ (25–64 let)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cat>
            <c:numRef>
              <c:f>'14.3,,4'!$O$2:$AE$2</c:f>
              <c:numCache>
                <c:formatCode>General</c:formatCode>
                <c:ptCount val="17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  <c:pt idx="15">
                  <c:v>2024</c:v>
                </c:pt>
                <c:pt idx="16">
                  <c:v>2025</c:v>
                </c:pt>
              </c:numCache>
            </c:numRef>
          </c:cat>
          <c:val>
            <c:numRef>
              <c:f>'14.3,,4'!$O$8:$AE$8</c:f>
              <c:numCache>
                <c:formatCode>0.0</c:formatCode>
                <c:ptCount val="17"/>
                <c:pt idx="0">
                  <c:v>4.0199999999999996</c:v>
                </c:pt>
                <c:pt idx="1">
                  <c:v>7.1</c:v>
                </c:pt>
                <c:pt idx="2">
                  <c:v>9.879999999999999</c:v>
                </c:pt>
                <c:pt idx="3">
                  <c:v>11</c:v>
                </c:pt>
                <c:pt idx="4">
                  <c:v>10.530000000000001</c:v>
                </c:pt>
                <c:pt idx="5">
                  <c:v>12.11</c:v>
                </c:pt>
                <c:pt idx="6">
                  <c:v>12.59</c:v>
                </c:pt>
                <c:pt idx="7">
                  <c:v>13.940000000000001</c:v>
                </c:pt>
                <c:pt idx="8">
                  <c:v>21.78</c:v>
                </c:pt>
                <c:pt idx="9">
                  <c:v>31.990000000000002</c:v>
                </c:pt>
                <c:pt idx="10">
                  <c:v>33.4</c:v>
                </c:pt>
                <c:pt idx="11">
                  <c:v>43.114999999999995</c:v>
                </c:pt>
                <c:pt idx="12">
                  <c:v>55.086999999999996</c:v>
                </c:pt>
                <c:pt idx="13">
                  <c:v>51.349999999999994</c:v>
                </c:pt>
                <c:pt idx="14">
                  <c:v>55.575699999999998</c:v>
                </c:pt>
                <c:pt idx="15" formatCode="General">
                  <c:v>60.838099999999997</c:v>
                </c:pt>
                <c:pt idx="16" formatCode="General">
                  <c:v>65.663799999999995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522-4B96-9857-3447293DB96D}"/>
            </c:ext>
          </c:extLst>
        </c:ser>
        <c:ser>
          <c:idx val="2"/>
          <c:order val="2"/>
          <c:tx>
            <c:strRef>
              <c:f>'14.3,,4'!$K$9</c:f>
              <c:strCache>
                <c:ptCount val="1"/>
                <c:pt idx="0">
                  <c:v> VŠ (25–64 let)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cat>
            <c:numRef>
              <c:f>'14.3,,4'!$O$2:$AE$2</c:f>
              <c:numCache>
                <c:formatCode>General</c:formatCode>
                <c:ptCount val="17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  <c:pt idx="15">
                  <c:v>2024</c:v>
                </c:pt>
                <c:pt idx="16">
                  <c:v>2025</c:v>
                </c:pt>
              </c:numCache>
            </c:numRef>
          </c:cat>
          <c:val>
            <c:numRef>
              <c:f>'14.3,,4'!$O$9:$AE$9</c:f>
              <c:numCache>
                <c:formatCode>0.0</c:formatCode>
                <c:ptCount val="17"/>
                <c:pt idx="0">
                  <c:v>45.85</c:v>
                </c:pt>
                <c:pt idx="1">
                  <c:v>49.8</c:v>
                </c:pt>
                <c:pt idx="2">
                  <c:v>57.49</c:v>
                </c:pt>
                <c:pt idx="3">
                  <c:v>58.45</c:v>
                </c:pt>
                <c:pt idx="4">
                  <c:v>62.36</c:v>
                </c:pt>
                <c:pt idx="5">
                  <c:v>69.23</c:v>
                </c:pt>
                <c:pt idx="6">
                  <c:v>71.28</c:v>
                </c:pt>
                <c:pt idx="7">
                  <c:v>69.81</c:v>
                </c:pt>
                <c:pt idx="8">
                  <c:v>84.62</c:v>
                </c:pt>
                <c:pt idx="9">
                  <c:v>83.990000000000009</c:v>
                </c:pt>
                <c:pt idx="10">
                  <c:v>88.9</c:v>
                </c:pt>
                <c:pt idx="11">
                  <c:v>92.132000000000005</c:v>
                </c:pt>
                <c:pt idx="12">
                  <c:v>96.116</c:v>
                </c:pt>
                <c:pt idx="13">
                  <c:v>96.287000000000006</c:v>
                </c:pt>
                <c:pt idx="14">
                  <c:v>95.869200000000006</c:v>
                </c:pt>
                <c:pt idx="15" formatCode="General">
                  <c:v>98.097499999999997</c:v>
                </c:pt>
                <c:pt idx="16" formatCode="General">
                  <c:v>96.425799999999995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522-4B96-9857-3447293DB9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9624256"/>
        <c:axId val="1039623840"/>
      </c:stockChart>
      <c:catAx>
        <c:axId val="104167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041674096"/>
        <c:crosses val="autoZero"/>
        <c:auto val="1"/>
        <c:lblAlgn val="ctr"/>
        <c:lblOffset val="100"/>
        <c:noMultiLvlLbl val="0"/>
      </c:catAx>
      <c:valAx>
        <c:axId val="1041674096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041674512"/>
        <c:crosses val="autoZero"/>
        <c:crossBetween val="between"/>
        <c:majorUnit val="20"/>
      </c:valAx>
      <c:valAx>
        <c:axId val="1039623840"/>
        <c:scaling>
          <c:orientation val="minMax"/>
          <c:max val="1"/>
        </c:scaling>
        <c:delete val="1"/>
        <c:axPos val="r"/>
        <c:numFmt formatCode="0.0" sourceLinked="1"/>
        <c:majorTickMark val="none"/>
        <c:minorTickMark val="none"/>
        <c:tickLblPos val="nextTo"/>
        <c:crossAx val="1039624256"/>
        <c:crosses val="max"/>
        <c:crossBetween val="between"/>
      </c:valAx>
      <c:catAx>
        <c:axId val="10396242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0396238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4737196311999463E-2"/>
          <c:y val="7.871635231642557E-2"/>
          <c:w val="0.47639757806607075"/>
          <c:h val="0.1150820972959775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6546329845016147E-2"/>
          <c:y val="3.3360651347153047E-2"/>
          <c:w val="0.93892746054558085"/>
          <c:h val="0.817226418126305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'14.3,,4'!$K$3</c:f>
              <c:strCache>
                <c:ptCount val="1"/>
                <c:pt idx="0">
                  <c:v> Celkem 16+</c:v>
                </c:pt>
              </c:strCache>
            </c:strRef>
          </c:tx>
          <c:spPr>
            <a:solidFill>
              <a:srgbClr val="215968"/>
            </a:solidFill>
            <a:ln w="28575"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'14.3,,4'!$O$2:$AE$2</c:f>
              <c:numCache>
                <c:formatCode>General</c:formatCode>
                <c:ptCount val="17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  <c:pt idx="15">
                  <c:v>2024</c:v>
                </c:pt>
                <c:pt idx="16">
                  <c:v>2025</c:v>
                </c:pt>
              </c:numCache>
            </c:numRef>
          </c:cat>
          <c:val>
            <c:numRef>
              <c:f>'14.3,,4'!$O$3:$AE$3</c:f>
              <c:numCache>
                <c:formatCode>0.0</c:formatCode>
                <c:ptCount val="17"/>
                <c:pt idx="0">
                  <c:v>22</c:v>
                </c:pt>
                <c:pt idx="1">
                  <c:v>25.4</c:v>
                </c:pt>
                <c:pt idx="2">
                  <c:v>28.000000000000004</c:v>
                </c:pt>
                <c:pt idx="3">
                  <c:v>30.644663105832521</c:v>
                </c:pt>
                <c:pt idx="4">
                  <c:v>34.439841852165728</c:v>
                </c:pt>
                <c:pt idx="5">
                  <c:v>39.287274589167126</c:v>
                </c:pt>
                <c:pt idx="6">
                  <c:v>41.85325433831796</c:v>
                </c:pt>
                <c:pt idx="7">
                  <c:v>43.626075830301843</c:v>
                </c:pt>
                <c:pt idx="8">
                  <c:v>51.6</c:v>
                </c:pt>
                <c:pt idx="9">
                  <c:v>53.900000000000006</c:v>
                </c:pt>
                <c:pt idx="10">
                  <c:v>58.8</c:v>
                </c:pt>
                <c:pt idx="11">
                  <c:v>65.7</c:v>
                </c:pt>
                <c:pt idx="12">
                  <c:v>69.352000000000004</c:v>
                </c:pt>
                <c:pt idx="13">
                  <c:v>70.638999999999996</c:v>
                </c:pt>
                <c:pt idx="14">
                  <c:v>70.981800000000007</c:v>
                </c:pt>
                <c:pt idx="15">
                  <c:v>74.286199999999994</c:v>
                </c:pt>
                <c:pt idx="16" formatCode="General">
                  <c:v>76.232200000000006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A4-4E13-BC59-1C00256F42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2"/>
        <c:axId val="1041674512"/>
        <c:axId val="1041674096"/>
      </c:barChart>
      <c:stockChart>
        <c:ser>
          <c:idx val="1"/>
          <c:order val="1"/>
          <c:tx>
            <c:strRef>
              <c:f>'14.3,,4'!$K$4</c:f>
              <c:strCache>
                <c:ptCount val="1"/>
                <c:pt idx="0">
                  <c:v> 25–34 let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cat>
            <c:numRef>
              <c:f>'14.3,,4'!$O$2:$AE$2</c:f>
              <c:numCache>
                <c:formatCode>General</c:formatCode>
                <c:ptCount val="17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  <c:pt idx="15">
                  <c:v>2024</c:v>
                </c:pt>
                <c:pt idx="16">
                  <c:v>2025</c:v>
                </c:pt>
              </c:numCache>
            </c:numRef>
          </c:cat>
          <c:val>
            <c:numRef>
              <c:f>'14.3,,4'!$O$4:$AE$4</c:f>
              <c:numCache>
                <c:formatCode>0.0</c:formatCode>
                <c:ptCount val="17"/>
                <c:pt idx="0">
                  <c:v>37.921795799999998</c:v>
                </c:pt>
                <c:pt idx="1">
                  <c:v>44.462755379999997</c:v>
                </c:pt>
                <c:pt idx="2">
                  <c:v>48</c:v>
                </c:pt>
                <c:pt idx="3">
                  <c:v>54.29999999999999</c:v>
                </c:pt>
                <c:pt idx="4">
                  <c:v>58.314935827473299</c:v>
                </c:pt>
                <c:pt idx="5">
                  <c:v>63.191060983275371</c:v>
                </c:pt>
                <c:pt idx="6">
                  <c:v>66.947870120498138</c:v>
                </c:pt>
                <c:pt idx="7">
                  <c:v>71.981952738627967</c:v>
                </c:pt>
                <c:pt idx="8">
                  <c:v>79.100000000000009</c:v>
                </c:pt>
                <c:pt idx="9">
                  <c:v>81.3</c:v>
                </c:pt>
                <c:pt idx="10">
                  <c:v>86.5</c:v>
                </c:pt>
                <c:pt idx="11">
                  <c:v>91.2</c:v>
                </c:pt>
                <c:pt idx="12">
                  <c:v>93.469000000000008</c:v>
                </c:pt>
                <c:pt idx="13">
                  <c:v>96.260999999999996</c:v>
                </c:pt>
                <c:pt idx="14">
                  <c:v>93.216200000000001</c:v>
                </c:pt>
                <c:pt idx="15" formatCode="General">
                  <c:v>96.104200000000006</c:v>
                </c:pt>
                <c:pt idx="16" formatCode="General">
                  <c:v>97.094300000000004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8A4-4E13-BC59-1C00256F427C}"/>
            </c:ext>
          </c:extLst>
        </c:ser>
        <c:ser>
          <c:idx val="2"/>
          <c:order val="2"/>
          <c:tx>
            <c:strRef>
              <c:f>'14.3,,4'!$K$5</c:f>
              <c:strCache>
                <c:ptCount val="1"/>
                <c:pt idx="0">
                  <c:v> 65+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rgbClr val="9AECFC"/>
              </a:solidFill>
              <a:ln w="9525">
                <a:noFill/>
              </a:ln>
              <a:effectLst/>
            </c:spPr>
          </c:marker>
          <c:cat>
            <c:numRef>
              <c:f>'14.3,,4'!$O$2:$AE$2</c:f>
              <c:numCache>
                <c:formatCode>General</c:formatCode>
                <c:ptCount val="17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  <c:pt idx="15">
                  <c:v>2024</c:v>
                </c:pt>
                <c:pt idx="16">
                  <c:v>2025</c:v>
                </c:pt>
              </c:numCache>
            </c:numRef>
          </c:cat>
          <c:val>
            <c:numRef>
              <c:f>'14.3,,4'!$O$5:$AE$5</c:f>
              <c:numCache>
                <c:formatCode>0.0</c:formatCode>
                <c:ptCount val="17"/>
                <c:pt idx="0">
                  <c:v>2.2999999999999998</c:v>
                </c:pt>
                <c:pt idx="1">
                  <c:v>3</c:v>
                </c:pt>
                <c:pt idx="2">
                  <c:v>3.7000000000000006</c:v>
                </c:pt>
                <c:pt idx="3">
                  <c:v>2.7</c:v>
                </c:pt>
                <c:pt idx="4">
                  <c:v>4.5</c:v>
                </c:pt>
                <c:pt idx="5">
                  <c:v>7.6</c:v>
                </c:pt>
                <c:pt idx="6">
                  <c:v>7.9538534854782768</c:v>
                </c:pt>
                <c:pt idx="7">
                  <c:v>9.7033966165815571</c:v>
                </c:pt>
                <c:pt idx="8">
                  <c:v>12.7</c:v>
                </c:pt>
                <c:pt idx="9">
                  <c:v>13.5</c:v>
                </c:pt>
                <c:pt idx="10">
                  <c:v>16.37</c:v>
                </c:pt>
                <c:pt idx="11">
                  <c:v>21.2</c:v>
                </c:pt>
                <c:pt idx="12">
                  <c:v>25.11</c:v>
                </c:pt>
                <c:pt idx="13">
                  <c:v>27.92</c:v>
                </c:pt>
                <c:pt idx="14">
                  <c:v>26.76</c:v>
                </c:pt>
                <c:pt idx="15" formatCode="General">
                  <c:v>31.52</c:v>
                </c:pt>
                <c:pt idx="16" formatCode="General">
                  <c:v>33.53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8A4-4E13-BC59-1C00256F42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9624256"/>
        <c:axId val="1039623840"/>
      </c:stockChart>
      <c:catAx>
        <c:axId val="104167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041674096"/>
        <c:crosses val="autoZero"/>
        <c:auto val="1"/>
        <c:lblAlgn val="ctr"/>
        <c:lblOffset val="100"/>
        <c:noMultiLvlLbl val="0"/>
      </c:catAx>
      <c:valAx>
        <c:axId val="1041674096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041674512"/>
        <c:crosses val="autoZero"/>
        <c:crossBetween val="between"/>
        <c:majorUnit val="20"/>
      </c:valAx>
      <c:valAx>
        <c:axId val="1039623840"/>
        <c:scaling>
          <c:orientation val="minMax"/>
          <c:max val="1"/>
        </c:scaling>
        <c:delete val="1"/>
        <c:axPos val="r"/>
        <c:numFmt formatCode="0.0" sourceLinked="1"/>
        <c:majorTickMark val="none"/>
        <c:minorTickMark val="none"/>
        <c:tickLblPos val="nextTo"/>
        <c:crossAx val="1039624256"/>
        <c:crosses val="max"/>
        <c:crossBetween val="between"/>
      </c:valAx>
      <c:catAx>
        <c:axId val="10396242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0396238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0221078134463963E-2"/>
          <c:y val="4.354553337082865E-2"/>
          <c:w val="0.36759904357505041"/>
          <c:h val="0.113391685414323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802251692222687E-2"/>
          <c:y val="3.6490723834254626E-2"/>
          <c:w val="0.91700476585163693"/>
          <c:h val="0.621184603705528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'14._2,,5'!$N$6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4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1-778F-446B-9CC7-A858D890A746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778F-446B-9CC7-A858D890A746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778F-446B-9CC7-A858D890A746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778F-446B-9CC7-A858D890A746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778F-446B-9CC7-A858D890A746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778F-446B-9CC7-A858D890A746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778F-446B-9CC7-A858D890A746}"/>
              </c:ext>
            </c:extLst>
          </c:dPt>
          <c:dPt>
            <c:idx val="13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A-778F-446B-9CC7-A858D890A746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778F-446B-9CC7-A858D890A746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778F-446B-9CC7-A858D890A746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778F-446B-9CC7-A858D890A746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778F-446B-9CC7-A858D890A746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778F-446B-9CC7-A858D890A746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778F-446B-9CC7-A858D890A746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778F-446B-9CC7-A858D890A746}"/>
              </c:ext>
            </c:extLst>
          </c:dPt>
          <c:cat>
            <c:strRef>
              <c:f>'14._2,,5'!$M$7:$M$34</c:f>
              <c:strCache>
                <c:ptCount val="28"/>
                <c:pt idx="0">
                  <c:v>Irsko</c:v>
                </c:pt>
                <c:pt idx="1">
                  <c:v>Nizozemsko</c:v>
                </c:pt>
                <c:pt idx="2">
                  <c:v>Dánsko</c:v>
                </c:pt>
                <c:pt idx="3">
                  <c:v>Švédsko</c:v>
                </c:pt>
                <c:pt idx="4">
                  <c:v>Česko</c:v>
                </c:pt>
                <c:pt idx="5">
                  <c:v>Lucembursko</c:v>
                </c:pt>
                <c:pt idx="6">
                  <c:v>Francie</c:v>
                </c:pt>
                <c:pt idx="7">
                  <c:v>Finsko</c:v>
                </c:pt>
                <c:pt idx="8">
                  <c:v>Slovensko</c:v>
                </c:pt>
                <c:pt idx="9">
                  <c:v>Německo</c:v>
                </c:pt>
                <c:pt idx="10">
                  <c:v>Belgie</c:v>
                </c:pt>
                <c:pt idx="11">
                  <c:v>Maďarsko</c:v>
                </c:pt>
                <c:pt idx="12">
                  <c:v>Estonsko</c:v>
                </c:pt>
                <c:pt idx="13">
                  <c:v>EU27</c:v>
                </c:pt>
                <c:pt idx="14">
                  <c:v>Rakousko</c:v>
                </c:pt>
                <c:pt idx="15">
                  <c:v>Malta</c:v>
                </c:pt>
                <c:pt idx="16">
                  <c:v>Španělsko</c:v>
                </c:pt>
                <c:pt idx="17">
                  <c:v>Polsko</c:v>
                </c:pt>
                <c:pt idx="18">
                  <c:v>Slovinsko</c:v>
                </c:pt>
                <c:pt idx="19">
                  <c:v>Lotyšsko</c:v>
                </c:pt>
                <c:pt idx="20">
                  <c:v>Řecko</c:v>
                </c:pt>
                <c:pt idx="21">
                  <c:v>Kypr</c:v>
                </c:pt>
                <c:pt idx="22">
                  <c:v>Litva</c:v>
                </c:pt>
                <c:pt idx="23">
                  <c:v>Portugalsko</c:v>
                </c:pt>
                <c:pt idx="24">
                  <c:v>Chorvatsko</c:v>
                </c:pt>
                <c:pt idx="25">
                  <c:v>Rumunsko</c:v>
                </c:pt>
                <c:pt idx="26">
                  <c:v>Itálie</c:v>
                </c:pt>
                <c:pt idx="27">
                  <c:v>Bulharsko</c:v>
                </c:pt>
              </c:strCache>
            </c:strRef>
          </c:cat>
          <c:val>
            <c:numRef>
              <c:f>'14._2,,5'!$N$7:$N$34</c:f>
              <c:numCache>
                <c:formatCode>General</c:formatCode>
                <c:ptCount val="28"/>
                <c:pt idx="0">
                  <c:v>94.700500000000005</c:v>
                </c:pt>
                <c:pt idx="1">
                  <c:v>94.063200000000009</c:v>
                </c:pt>
                <c:pt idx="2">
                  <c:v>90.858099999999993</c:v>
                </c:pt>
                <c:pt idx="3">
                  <c:v>88.390100000000004</c:v>
                </c:pt>
                <c:pt idx="4">
                  <c:v>81.236400000000003</c:v>
                </c:pt>
                <c:pt idx="5">
                  <c:v>80.359400000000008</c:v>
                </c:pt>
                <c:pt idx="6">
                  <c:v>80.287700000000001</c:v>
                </c:pt>
                <c:pt idx="7">
                  <c:v>78.935100000000006</c:v>
                </c:pt>
                <c:pt idx="8">
                  <c:v>78.180899999999994</c:v>
                </c:pt>
                <c:pt idx="9">
                  <c:v>77.8857</c:v>
                </c:pt>
                <c:pt idx="10">
                  <c:v>76.430199999999999</c:v>
                </c:pt>
                <c:pt idx="11">
                  <c:v>74.183800000000005</c:v>
                </c:pt>
                <c:pt idx="12">
                  <c:v>73.063199999999995</c:v>
                </c:pt>
                <c:pt idx="13">
                  <c:v>71.768699999999995</c:v>
                </c:pt>
                <c:pt idx="14">
                  <c:v>70.725899999999996</c:v>
                </c:pt>
                <c:pt idx="15">
                  <c:v>69.233000000000004</c:v>
                </c:pt>
                <c:pt idx="16">
                  <c:v>68.936299999999989</c:v>
                </c:pt>
                <c:pt idx="17">
                  <c:v>67.413700000000006</c:v>
                </c:pt>
                <c:pt idx="18">
                  <c:v>66.255899999999997</c:v>
                </c:pt>
                <c:pt idx="19">
                  <c:v>65.10390000000001</c:v>
                </c:pt>
                <c:pt idx="20">
                  <c:v>64.940699999999993</c:v>
                </c:pt>
                <c:pt idx="21">
                  <c:v>64.566900000000004</c:v>
                </c:pt>
                <c:pt idx="22">
                  <c:v>64.384500000000003</c:v>
                </c:pt>
                <c:pt idx="23">
                  <c:v>59.299500000000002</c:v>
                </c:pt>
                <c:pt idx="24">
                  <c:v>59.295900000000003</c:v>
                </c:pt>
                <c:pt idx="25">
                  <c:v>56.123900000000006</c:v>
                </c:pt>
                <c:pt idx="26">
                  <c:v>53.595199999999998</c:v>
                </c:pt>
                <c:pt idx="27">
                  <c:v>49.775500000000001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778F-446B-9CC7-A858D890A7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'14._2,,5'!$O$6</c:f>
              <c:strCache>
                <c:ptCount val="1"/>
                <c:pt idx="0">
                  <c:v>25-34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'14._2,,5'!$M$7:$M$34</c:f>
              <c:strCache>
                <c:ptCount val="28"/>
                <c:pt idx="0">
                  <c:v>Irsko</c:v>
                </c:pt>
                <c:pt idx="1">
                  <c:v>Nizozemsko</c:v>
                </c:pt>
                <c:pt idx="2">
                  <c:v>Dánsko</c:v>
                </c:pt>
                <c:pt idx="3">
                  <c:v>Švédsko</c:v>
                </c:pt>
                <c:pt idx="4">
                  <c:v>Česko</c:v>
                </c:pt>
                <c:pt idx="5">
                  <c:v>Lucembursko</c:v>
                </c:pt>
                <c:pt idx="6">
                  <c:v>Francie</c:v>
                </c:pt>
                <c:pt idx="7">
                  <c:v>Finsko</c:v>
                </c:pt>
                <c:pt idx="8">
                  <c:v>Slovensko</c:v>
                </c:pt>
                <c:pt idx="9">
                  <c:v>Německo</c:v>
                </c:pt>
                <c:pt idx="10">
                  <c:v>Belgie</c:v>
                </c:pt>
                <c:pt idx="11">
                  <c:v>Maďarsko</c:v>
                </c:pt>
                <c:pt idx="12">
                  <c:v>Estonsko</c:v>
                </c:pt>
                <c:pt idx="13">
                  <c:v>EU27</c:v>
                </c:pt>
                <c:pt idx="14">
                  <c:v>Rakousko</c:v>
                </c:pt>
                <c:pt idx="15">
                  <c:v>Malta</c:v>
                </c:pt>
                <c:pt idx="16">
                  <c:v>Španělsko</c:v>
                </c:pt>
                <c:pt idx="17">
                  <c:v>Polsko</c:v>
                </c:pt>
                <c:pt idx="18">
                  <c:v>Slovinsko</c:v>
                </c:pt>
                <c:pt idx="19">
                  <c:v>Lotyšsko</c:v>
                </c:pt>
                <c:pt idx="20">
                  <c:v>Řecko</c:v>
                </c:pt>
                <c:pt idx="21">
                  <c:v>Kypr</c:v>
                </c:pt>
                <c:pt idx="22">
                  <c:v>Litva</c:v>
                </c:pt>
                <c:pt idx="23">
                  <c:v>Portugalsko</c:v>
                </c:pt>
                <c:pt idx="24">
                  <c:v>Chorvatsko</c:v>
                </c:pt>
                <c:pt idx="25">
                  <c:v>Rumunsko</c:v>
                </c:pt>
                <c:pt idx="26">
                  <c:v>Itálie</c:v>
                </c:pt>
                <c:pt idx="27">
                  <c:v>Bulharsko</c:v>
                </c:pt>
              </c:strCache>
            </c:strRef>
          </c:xVal>
          <c:yVal>
            <c:numRef>
              <c:f>'14._2,,5'!$O$7:$O$34</c:f>
              <c:numCache>
                <c:formatCode>General</c:formatCode>
                <c:ptCount val="28"/>
                <c:pt idx="0">
                  <c:v>99.255499999999998</c:v>
                </c:pt>
                <c:pt idx="1">
                  <c:v>98.867400000000004</c:v>
                </c:pt>
                <c:pt idx="2">
                  <c:v>94.352800000000002</c:v>
                </c:pt>
                <c:pt idx="3">
                  <c:v>93.267899999999997</c:v>
                </c:pt>
                <c:pt idx="4">
                  <c:v>96.117699999999999</c:v>
                </c:pt>
                <c:pt idx="5">
                  <c:v>90.191200000000009</c:v>
                </c:pt>
                <c:pt idx="6">
                  <c:v>92.065699999999993</c:v>
                </c:pt>
                <c:pt idx="7">
                  <c:v>95.029200000000003</c:v>
                </c:pt>
                <c:pt idx="8">
                  <c:v>93.276200000000003</c:v>
                </c:pt>
                <c:pt idx="9">
                  <c:v>88.824600000000004</c:v>
                </c:pt>
                <c:pt idx="10">
                  <c:v>91.494900000000001</c:v>
                </c:pt>
                <c:pt idx="11">
                  <c:v>90.300700000000006</c:v>
                </c:pt>
                <c:pt idx="12">
                  <c:v>91.623100000000008</c:v>
                </c:pt>
                <c:pt idx="13">
                  <c:v>87.114000000000004</c:v>
                </c:pt>
                <c:pt idx="14">
                  <c:v>87.811300000000003</c:v>
                </c:pt>
                <c:pt idx="15">
                  <c:v>86.235200000000006</c:v>
                </c:pt>
                <c:pt idx="16">
                  <c:v>83.913200000000003</c:v>
                </c:pt>
                <c:pt idx="17">
                  <c:v>91.948999999999998</c:v>
                </c:pt>
                <c:pt idx="18">
                  <c:v>84.786299999999997</c:v>
                </c:pt>
                <c:pt idx="19">
                  <c:v>90.877099999999999</c:v>
                </c:pt>
                <c:pt idx="20">
                  <c:v>89.217500000000001</c:v>
                </c:pt>
                <c:pt idx="21">
                  <c:v>85.477199999999996</c:v>
                </c:pt>
                <c:pt idx="22">
                  <c:v>92.418800000000005</c:v>
                </c:pt>
                <c:pt idx="23">
                  <c:v>87.192899999999995</c:v>
                </c:pt>
                <c:pt idx="24">
                  <c:v>86.691900000000004</c:v>
                </c:pt>
                <c:pt idx="25">
                  <c:v>75.21759999999999</c:v>
                </c:pt>
                <c:pt idx="26">
                  <c:v>71.305499999999995</c:v>
                </c:pt>
                <c:pt idx="27">
                  <c:v>71.968100000000007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778F-446B-9CC7-A858D890A746}"/>
            </c:ext>
          </c:extLst>
        </c:ser>
        <c:ser>
          <c:idx val="2"/>
          <c:order val="2"/>
          <c:tx>
            <c:strRef>
              <c:f>'14._2,,5'!$P$6</c:f>
              <c:strCache>
                <c:ptCount val="1"/>
                <c:pt idx="0">
                  <c:v>65-74 let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CC9610"/>
              </a:solidFill>
              <a:ln>
                <a:solidFill>
                  <a:srgbClr val="CC9610"/>
                </a:solidFill>
              </a:ln>
            </c:spPr>
          </c:marker>
          <c:xVal>
            <c:strRef>
              <c:f>'14._2,,5'!$M$7:$M$34</c:f>
              <c:strCache>
                <c:ptCount val="28"/>
                <c:pt idx="0">
                  <c:v>Irsko</c:v>
                </c:pt>
                <c:pt idx="1">
                  <c:v>Nizozemsko</c:v>
                </c:pt>
                <c:pt idx="2">
                  <c:v>Dánsko</c:v>
                </c:pt>
                <c:pt idx="3">
                  <c:v>Švédsko</c:v>
                </c:pt>
                <c:pt idx="4">
                  <c:v>Česko</c:v>
                </c:pt>
                <c:pt idx="5">
                  <c:v>Lucembursko</c:v>
                </c:pt>
                <c:pt idx="6">
                  <c:v>Francie</c:v>
                </c:pt>
                <c:pt idx="7">
                  <c:v>Finsko</c:v>
                </c:pt>
                <c:pt idx="8">
                  <c:v>Slovensko</c:v>
                </c:pt>
                <c:pt idx="9">
                  <c:v>Německo</c:v>
                </c:pt>
                <c:pt idx="10">
                  <c:v>Belgie</c:v>
                </c:pt>
                <c:pt idx="11">
                  <c:v>Maďarsko</c:v>
                </c:pt>
                <c:pt idx="12">
                  <c:v>Estonsko</c:v>
                </c:pt>
                <c:pt idx="13">
                  <c:v>EU27</c:v>
                </c:pt>
                <c:pt idx="14">
                  <c:v>Rakousko</c:v>
                </c:pt>
                <c:pt idx="15">
                  <c:v>Malta</c:v>
                </c:pt>
                <c:pt idx="16">
                  <c:v>Španělsko</c:v>
                </c:pt>
                <c:pt idx="17">
                  <c:v>Polsko</c:v>
                </c:pt>
                <c:pt idx="18">
                  <c:v>Slovinsko</c:v>
                </c:pt>
                <c:pt idx="19">
                  <c:v>Lotyšsko</c:v>
                </c:pt>
                <c:pt idx="20">
                  <c:v>Řecko</c:v>
                </c:pt>
                <c:pt idx="21">
                  <c:v>Kypr</c:v>
                </c:pt>
                <c:pt idx="22">
                  <c:v>Litva</c:v>
                </c:pt>
                <c:pt idx="23">
                  <c:v>Portugalsko</c:v>
                </c:pt>
                <c:pt idx="24">
                  <c:v>Chorvatsko</c:v>
                </c:pt>
                <c:pt idx="25">
                  <c:v>Rumunsko</c:v>
                </c:pt>
                <c:pt idx="26">
                  <c:v>Itálie</c:v>
                </c:pt>
                <c:pt idx="27">
                  <c:v>Bulharsko</c:v>
                </c:pt>
              </c:strCache>
            </c:strRef>
          </c:xVal>
          <c:yVal>
            <c:numRef>
              <c:f>'14._2,,5'!$P$7:$P$34</c:f>
              <c:numCache>
                <c:formatCode>General</c:formatCode>
                <c:ptCount val="28"/>
                <c:pt idx="0">
                  <c:v>78.613500000000002</c:v>
                </c:pt>
                <c:pt idx="1">
                  <c:v>84.204999999999998</c:v>
                </c:pt>
                <c:pt idx="2">
                  <c:v>78.445800000000006</c:v>
                </c:pt>
                <c:pt idx="3">
                  <c:v>73.229799999999997</c:v>
                </c:pt>
                <c:pt idx="4">
                  <c:v>42.1584</c:v>
                </c:pt>
                <c:pt idx="5">
                  <c:v>57.235599999999998</c:v>
                </c:pt>
                <c:pt idx="6">
                  <c:v>55.007799999999996</c:v>
                </c:pt>
                <c:pt idx="7">
                  <c:v>47.283099999999997</c:v>
                </c:pt>
                <c:pt idx="8">
                  <c:v>40.030900000000003</c:v>
                </c:pt>
                <c:pt idx="9">
                  <c:v>55.578600000000002</c:v>
                </c:pt>
                <c:pt idx="10">
                  <c:v>48.743199999999995</c:v>
                </c:pt>
                <c:pt idx="11">
                  <c:v>42.369</c:v>
                </c:pt>
                <c:pt idx="12">
                  <c:v>31.768800000000002</c:v>
                </c:pt>
                <c:pt idx="13">
                  <c:v>41.79</c:v>
                </c:pt>
                <c:pt idx="14">
                  <c:v>38.488199999999999</c:v>
                </c:pt>
                <c:pt idx="15">
                  <c:v>23.942800000000002</c:v>
                </c:pt>
                <c:pt idx="16">
                  <c:v>33.215499999999999</c:v>
                </c:pt>
                <c:pt idx="17">
                  <c:v>22.257899999999999</c:v>
                </c:pt>
                <c:pt idx="18">
                  <c:v>28.023399999999999</c:v>
                </c:pt>
                <c:pt idx="19">
                  <c:v>21.661300000000001</c:v>
                </c:pt>
                <c:pt idx="20">
                  <c:v>27.604299999999999</c:v>
                </c:pt>
                <c:pt idx="21">
                  <c:v>18.864000000000001</c:v>
                </c:pt>
                <c:pt idx="22">
                  <c:v>21.6265</c:v>
                </c:pt>
                <c:pt idx="23">
                  <c:v>19.5245</c:v>
                </c:pt>
                <c:pt idx="24">
                  <c:v>15.113399999999999</c:v>
                </c:pt>
                <c:pt idx="25">
                  <c:v>19.160599999999999</c:v>
                </c:pt>
                <c:pt idx="26">
                  <c:v>25.238199999999999</c:v>
                </c:pt>
                <c:pt idx="27">
                  <c:v>14.370900000000001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778F-446B-9CC7-A858D890A7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b="0"/>
                  <a:t>% z osob</a:t>
                </a:r>
                <a:endParaRPr lang="cs-CZ" b="0" baseline="30000"/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99066624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5.3749654648432101E-2"/>
          <c:y val="0.92092187468494546"/>
          <c:w val="0.42282860201685318"/>
          <c:h val="6.1244165547878968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157261881235E-2"/>
          <c:y val="4.9755471213580323E-2"/>
          <c:w val="0.89720075446315573"/>
          <c:h val="0.5770638632576943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'14.4,,6'!$N$3</c:f>
              <c:strCache>
                <c:ptCount val="1"/>
                <c:pt idx="0">
                  <c:v> 1 až 2x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'14.4,,6'!$M$4:$M$19</c:f>
              <c:strCache>
                <c:ptCount val="16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SŠ bez maturity</c:v>
                </c:pt>
                <c:pt idx="14">
                  <c:v>SŠ s maturitou
 + VOŠ</c:v>
                </c:pt>
                <c:pt idx="15">
                  <c:v>VŠ</c:v>
                </c:pt>
              </c:strCache>
            </c:strRef>
          </c:cat>
          <c:val>
            <c:numRef>
              <c:f>'14.4,,6'!$N$4:$N$19</c:f>
              <c:numCache>
                <c:formatCode>#\ ##0.0__</c:formatCode>
                <c:ptCount val="16"/>
                <c:pt idx="0">
                  <c:v>27.8</c:v>
                </c:pt>
                <c:pt idx="2">
                  <c:v>30</c:v>
                </c:pt>
                <c:pt idx="3">
                  <c:v>25.8</c:v>
                </c:pt>
                <c:pt idx="5">
                  <c:v>25.1</c:v>
                </c:pt>
                <c:pt idx="6">
                  <c:v>18.100000000000001</c:v>
                </c:pt>
                <c:pt idx="7">
                  <c:v>21</c:v>
                </c:pt>
                <c:pt idx="8">
                  <c:v>28.1</c:v>
                </c:pt>
                <c:pt idx="9">
                  <c:v>40.1</c:v>
                </c:pt>
                <c:pt idx="10">
                  <c:v>48.1</c:v>
                </c:pt>
                <c:pt idx="11">
                  <c:v>45.7</c:v>
                </c:pt>
                <c:pt idx="13">
                  <c:v>40.6</c:v>
                </c:pt>
                <c:pt idx="14">
                  <c:v>24.3</c:v>
                </c:pt>
                <c:pt idx="15">
                  <c:v>12.8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75-4A6E-9042-13826CCD9E57}"/>
            </c:ext>
          </c:extLst>
        </c:ser>
        <c:ser>
          <c:idx val="1"/>
          <c:order val="1"/>
          <c:tx>
            <c:strRef>
              <c:f>'14.4,,6'!$O$3</c:f>
              <c:strCache>
                <c:ptCount val="1"/>
                <c:pt idx="0">
                  <c:v> 3 až 5x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'14.4,,6'!$M$4:$M$19</c:f>
              <c:strCache>
                <c:ptCount val="16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SŠ bez maturity</c:v>
                </c:pt>
                <c:pt idx="14">
                  <c:v>SŠ s maturitou
 + VOŠ</c:v>
                </c:pt>
                <c:pt idx="15">
                  <c:v>VŠ</c:v>
                </c:pt>
              </c:strCache>
            </c:strRef>
          </c:cat>
          <c:val>
            <c:numRef>
              <c:f>'14.4,,6'!$O$4:$O$19</c:f>
              <c:numCache>
                <c:formatCode>#\ ##0.0__</c:formatCode>
                <c:ptCount val="16"/>
                <c:pt idx="0">
                  <c:v>38.4</c:v>
                </c:pt>
                <c:pt idx="2">
                  <c:v>38.700000000000003</c:v>
                </c:pt>
                <c:pt idx="3">
                  <c:v>38.200000000000003</c:v>
                </c:pt>
                <c:pt idx="5">
                  <c:v>41.9</c:v>
                </c:pt>
                <c:pt idx="6">
                  <c:v>35</c:v>
                </c:pt>
                <c:pt idx="7">
                  <c:v>39.200000000000003</c:v>
                </c:pt>
                <c:pt idx="8">
                  <c:v>40.700000000000003</c:v>
                </c:pt>
                <c:pt idx="9">
                  <c:v>35.799999999999997</c:v>
                </c:pt>
                <c:pt idx="10">
                  <c:v>34.4</c:v>
                </c:pt>
                <c:pt idx="11">
                  <c:v>40.700000000000003</c:v>
                </c:pt>
                <c:pt idx="13">
                  <c:v>39.6</c:v>
                </c:pt>
                <c:pt idx="14">
                  <c:v>39.200000000000003</c:v>
                </c:pt>
                <c:pt idx="15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75-4A6E-9042-13826CCD9E57}"/>
            </c:ext>
          </c:extLst>
        </c:ser>
        <c:ser>
          <c:idx val="2"/>
          <c:order val="2"/>
          <c:tx>
            <c:strRef>
              <c:f>'14.4,,6'!$P$3</c:f>
              <c:strCache>
                <c:ptCount val="1"/>
                <c:pt idx="0">
                  <c:v> 6 a více krát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'14.4,,6'!$M$4:$M$19</c:f>
              <c:strCache>
                <c:ptCount val="16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SŠ bez maturity</c:v>
                </c:pt>
                <c:pt idx="14">
                  <c:v>SŠ s maturitou
 + VOŠ</c:v>
                </c:pt>
                <c:pt idx="15">
                  <c:v>VŠ</c:v>
                </c:pt>
              </c:strCache>
            </c:strRef>
          </c:cat>
          <c:val>
            <c:numRef>
              <c:f>'14.4,,6'!$P$4:$P$19</c:f>
              <c:numCache>
                <c:formatCode>#\ ##0.0__</c:formatCode>
                <c:ptCount val="16"/>
                <c:pt idx="0">
                  <c:v>33.799999999999997</c:v>
                </c:pt>
                <c:pt idx="2">
                  <c:v>31.4</c:v>
                </c:pt>
                <c:pt idx="3">
                  <c:v>35.9</c:v>
                </c:pt>
                <c:pt idx="5">
                  <c:v>33.1</c:v>
                </c:pt>
                <c:pt idx="6">
                  <c:v>46.9</c:v>
                </c:pt>
                <c:pt idx="7">
                  <c:v>39.799999999999997</c:v>
                </c:pt>
                <c:pt idx="8">
                  <c:v>31.2</c:v>
                </c:pt>
                <c:pt idx="9">
                  <c:v>24.1</c:v>
                </c:pt>
                <c:pt idx="10">
                  <c:v>17.399999999999999</c:v>
                </c:pt>
                <c:pt idx="11">
                  <c:v>13.6</c:v>
                </c:pt>
                <c:pt idx="13">
                  <c:v>19.7</c:v>
                </c:pt>
                <c:pt idx="14">
                  <c:v>36.5</c:v>
                </c:pt>
                <c:pt idx="15">
                  <c:v>53.2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75-4A6E-9042-13826CCD9E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0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b="0"/>
                  <a:t>% z osob, které nakoupily na internetu</a:t>
                </a:r>
                <a:endParaRPr lang="cs-CZ" b="0" baseline="30000"/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99065600"/>
        <c:crosses val="autoZero"/>
        <c:crossBetween val="between"/>
        <c:majorUnit val="10"/>
      </c:valAx>
    </c:plotArea>
    <c:legend>
      <c:legendPos val="b"/>
      <c:layout>
        <c:manualLayout>
          <c:xMode val="edge"/>
          <c:yMode val="edge"/>
          <c:x val="0.11397360416184027"/>
          <c:y val="0.8387515470340644"/>
          <c:w val="0.519533790099031"/>
          <c:h val="0.13331275319908323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30</xdr:row>
      <xdr:rowOff>106680</xdr:rowOff>
    </xdr:from>
    <xdr:to>
      <xdr:col>9</xdr:col>
      <xdr:colOff>426720</xdr:colOff>
      <xdr:row>53</xdr:row>
      <xdr:rowOff>247649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8173764A-0E17-4558-965C-2A30D82934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29</xdr:row>
      <xdr:rowOff>144780</xdr:rowOff>
    </xdr:from>
    <xdr:to>
      <xdr:col>8</xdr:col>
      <xdr:colOff>480060</xdr:colOff>
      <xdr:row>41</xdr:row>
      <xdr:rowOff>22860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6F195423-9B6A-4072-A06D-7EBBCD361E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41</xdr:row>
      <xdr:rowOff>125730</xdr:rowOff>
    </xdr:from>
    <xdr:to>
      <xdr:col>8</xdr:col>
      <xdr:colOff>495300</xdr:colOff>
      <xdr:row>52</xdr:row>
      <xdr:rowOff>87630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6472312E-BAF0-49A9-A9AF-480B7DEFE2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7619</xdr:rowOff>
    </xdr:from>
    <xdr:to>
      <xdr:col>9</xdr:col>
      <xdr:colOff>434340</xdr:colOff>
      <xdr:row>56</xdr:row>
      <xdr:rowOff>57150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FD34147C-DDA7-433F-B78B-77CC35FD2B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160020</xdr:colOff>
      <xdr:row>4</xdr:row>
      <xdr:rowOff>0</xdr:rowOff>
    </xdr:from>
    <xdr:to>
      <xdr:col>9</xdr:col>
      <xdr:colOff>463965</xdr:colOff>
      <xdr:row>34</xdr:row>
      <xdr:rowOff>248400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6467EF52-FBE2-4992-9147-70BBD2DFA86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020" y="662940"/>
          <a:ext cx="5660805" cy="48204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42</xdr:row>
      <xdr:rowOff>1905</xdr:rowOff>
    </xdr:from>
    <xdr:to>
      <xdr:col>8</xdr:col>
      <xdr:colOff>502920</xdr:colOff>
      <xdr:row>52</xdr:row>
      <xdr:rowOff>116205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BA88F04D-9AAC-4196-8A31-CEA68247FD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</xdr:colOff>
      <xdr:row>30</xdr:row>
      <xdr:rowOff>0</xdr:rowOff>
    </xdr:from>
    <xdr:to>
      <xdr:col>8</xdr:col>
      <xdr:colOff>480060</xdr:colOff>
      <xdr:row>41</xdr:row>
      <xdr:rowOff>30480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0CA5D0EA-65CC-40AA-A219-458B31AD5B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139064</xdr:rowOff>
    </xdr:from>
    <xdr:to>
      <xdr:col>9</xdr:col>
      <xdr:colOff>434340</xdr:colOff>
      <xdr:row>55</xdr:row>
      <xdr:rowOff>93345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2AB0001F-90E2-4DBD-BD77-1A0A1C56F8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213360</xdr:colOff>
      <xdr:row>3</xdr:row>
      <xdr:rowOff>251460</xdr:rowOff>
    </xdr:from>
    <xdr:to>
      <xdr:col>9</xdr:col>
      <xdr:colOff>481110</xdr:colOff>
      <xdr:row>34</xdr:row>
      <xdr:rowOff>233160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D8C2C177-36E5-4014-954A-4E9D37E2DE8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360" y="769620"/>
          <a:ext cx="5624610" cy="48204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5715</xdr:rowOff>
    </xdr:from>
    <xdr:to>
      <xdr:col>9</xdr:col>
      <xdr:colOff>403860</xdr:colOff>
      <xdr:row>54</xdr:row>
      <xdr:rowOff>133350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FE9E5706-212B-448E-9012-D5A2567510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6B5BC-1923-4F56-8EB0-A195E1999233}">
  <dimension ref="A1:I22"/>
  <sheetViews>
    <sheetView tabSelected="1" zoomScaleNormal="100" workbookViewId="0">
      <selection activeCell="D29" sqref="D29"/>
    </sheetView>
  </sheetViews>
  <sheetFormatPr defaultColWidth="8.85546875" defaultRowHeight="15" x14ac:dyDescent="0.25"/>
  <cols>
    <col min="1" max="1" width="15.7109375" style="2" customWidth="1"/>
    <col min="2" max="16384" width="8.85546875" style="2"/>
  </cols>
  <sheetData>
    <row r="1" spans="1:9" ht="27.6" customHeight="1" x14ac:dyDescent="0.25">
      <c r="A1" s="1" t="s">
        <v>0</v>
      </c>
    </row>
    <row r="2" spans="1:9" x14ac:dyDescent="0.25">
      <c r="A2" s="3"/>
    </row>
    <row r="3" spans="1:9" x14ac:dyDescent="0.25">
      <c r="A3" s="3"/>
    </row>
    <row r="4" spans="1:9" x14ac:dyDescent="0.25">
      <c r="A4" s="1" t="s">
        <v>1</v>
      </c>
    </row>
    <row r="5" spans="1:9" x14ac:dyDescent="0.25">
      <c r="A5" s="4" t="s">
        <v>2</v>
      </c>
    </row>
    <row r="6" spans="1:9" x14ac:dyDescent="0.25">
      <c r="A6" s="4" t="s">
        <v>3</v>
      </c>
    </row>
    <row r="7" spans="1:9" x14ac:dyDescent="0.25">
      <c r="A7" s="4" t="s">
        <v>4</v>
      </c>
    </row>
    <row r="8" spans="1:9" x14ac:dyDescent="0.25">
      <c r="A8" s="4" t="s">
        <v>5</v>
      </c>
    </row>
    <row r="9" spans="1:9" x14ac:dyDescent="0.25">
      <c r="A9" s="4" t="s">
        <v>6</v>
      </c>
    </row>
    <row r="10" spans="1:9" x14ac:dyDescent="0.25">
      <c r="A10" s="4" t="s">
        <v>7</v>
      </c>
    </row>
    <row r="12" spans="1:9" x14ac:dyDescent="0.25">
      <c r="A12" s="5" t="s">
        <v>8</v>
      </c>
    </row>
    <row r="13" spans="1:9" x14ac:dyDescent="0.25">
      <c r="A13" s="4" t="s">
        <v>9</v>
      </c>
    </row>
    <row r="14" spans="1:9" ht="33.75" customHeight="1" x14ac:dyDescent="0.25">
      <c r="A14" s="118" t="s">
        <v>10</v>
      </c>
      <c r="B14" s="118"/>
      <c r="C14" s="118"/>
      <c r="D14" s="118"/>
      <c r="E14" s="118"/>
      <c r="F14" s="118"/>
      <c r="G14" s="118"/>
      <c r="H14" s="118"/>
      <c r="I14" s="118"/>
    </row>
    <row r="15" spans="1:9" x14ac:dyDescent="0.25">
      <c r="A15" s="4" t="s">
        <v>11</v>
      </c>
    </row>
    <row r="16" spans="1:9" ht="33" customHeight="1" x14ac:dyDescent="0.25">
      <c r="A16" s="118" t="s">
        <v>12</v>
      </c>
      <c r="B16" s="118"/>
      <c r="C16" s="118"/>
      <c r="D16" s="118"/>
      <c r="E16" s="118"/>
      <c r="F16" s="118"/>
      <c r="G16" s="118"/>
      <c r="H16" s="118"/>
      <c r="I16" s="118"/>
    </row>
    <row r="17" spans="1:1" x14ac:dyDescent="0.25">
      <c r="A17" s="4" t="s">
        <v>13</v>
      </c>
    </row>
    <row r="18" spans="1:1" x14ac:dyDescent="0.25">
      <c r="A18" s="4" t="s">
        <v>14</v>
      </c>
    </row>
    <row r="19" spans="1:1" x14ac:dyDescent="0.25">
      <c r="A19" s="5"/>
    </row>
    <row r="20" spans="1:1" x14ac:dyDescent="0.25">
      <c r="A20" s="5" t="s">
        <v>15</v>
      </c>
    </row>
    <row r="21" spans="1:1" x14ac:dyDescent="0.25">
      <c r="A21" s="4" t="s">
        <v>16</v>
      </c>
    </row>
    <row r="22" spans="1:1" x14ac:dyDescent="0.25">
      <c r="A22" s="4" t="s">
        <v>17</v>
      </c>
    </row>
  </sheetData>
  <mergeCells count="2">
    <mergeCell ref="A16:I16"/>
    <mergeCell ref="A14:I14"/>
  </mergeCells>
  <hyperlinks>
    <hyperlink ref="A21" location="'14._1,,3'!$A$2" display="Kartogram 14.1 Osoby v zemích EU, které nakoupily na internetu v posledních 3 měsících, 2024" xr:uid="{E4D33933-19BD-48E8-87B0-AE8D2001450A}"/>
    <hyperlink ref="A22" location="'14._2,,5'!$A$2" display="Kartogram 14.2 Osoby v EU, které nakoupily na internetu v posledních 12 měsících, 2024" xr:uid="{DA1498E4-4C5C-45DF-8CBF-0CBA697F3697}"/>
    <hyperlink ref="A13" location="'14.1,,1'!$A$30" display="Graf 14.1 Osoby v Česku podle toho, kdy naposledy nakoupily na internetu, 2025" xr:uid="{170DB94E-7721-4D54-BB66-2A9307E3A594}"/>
    <hyperlink ref="A14" location="'14.2,,2'!$A$29" display="Graf 14.2 Osoby v Česku podle věku a vzdělání, které nakoupily na internetu v posledních 3 měsících, 2009 až 2025" xr:uid="{84A95727-B67F-4F50-8654-4EBDF3784757}"/>
    <hyperlink ref="A15" location="'14._1,,3'!$A$36" display="Graf 14.3 Osoby v zemích EU, které nakoupily na internetu v posledních 3 měsících, 2024" xr:uid="{7E145BFF-36BE-4B78-8D0A-EEA581A78045}"/>
    <hyperlink ref="A16" location="'14.3,,4'!$A$29" display="Graf 14.4 Osoby v Česku podle věku a vzdělání, které nakoupily na internetu v posledních _x000a_12 měsících, 2009 až 2025" xr:uid="{78E7DE95-4B2E-4613-B9E3-97D1A38D0250}"/>
    <hyperlink ref="A17" location="'14._2,,5'!$A$36" display="Graf 14.5 Osoby v zemích EU, které nakoupily na internetu v posledních 12 měsících, 2024" xr:uid="{89868F24-4FB8-4488-AE8F-6105CDB23C21}"/>
    <hyperlink ref="A18" location="'14.4,,6'!$A$30" display="Graf 14.6 Počet nákupů na internetu uskutečněných osobami v Česku během 3 měsíců, 2025" xr:uid="{941D23AE-1CB6-4B04-9B2D-344E4F6B9098}"/>
    <hyperlink ref="A5" location="'14.1,,1'!$A$2" display="Tab. 14.1 Osoby v Česku nakupující na internetu, 2025" xr:uid="{2BCA406A-D36A-41B8-A2F2-B7A0E20E5C94}"/>
    <hyperlink ref="A6" location="'14.2,,2'!$A$2" display="Tab. 14.2 Osoby v Česku, které nakoupily na internetu v posledních 3 měsících" xr:uid="{5A82C86A-CDDC-4889-AD8E-23B2BD24352B}"/>
    <hyperlink ref="A7" location="'14.3,,4'!$A$2" display="Tab. 14.3 Osoby v Česku, které nakoupily na internetu v posledních 12 měsících" xr:uid="{DA1155D9-65E7-4846-85AE-BE5842272178}"/>
    <hyperlink ref="A8" location="'14.4,,6'!$A$2" display="Tab. 14.4 Počet nákupů na internetu uskutečněných osobami v Česku během 3 měsíců, 2025" xr:uid="{876D997D-2998-419A-8AE5-C98C13078182}"/>
    <hyperlink ref="A9" location="'14.5,6'!$A$2" display="Tab. 14.5 Problémy při nakupování online (1), 2025" xr:uid="{0BE09082-8F5A-4E41-9116-622773FC4575}"/>
    <hyperlink ref="A10" location="'14.5,6'!$A$30" display="Tab. 14.6 Problémy při nakupování online (2), 2025" xr:uid="{D606ABE5-5416-4374-A5A5-ECD1F5B76235}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7B976-409A-4484-9EC9-A419502F7116}">
  <sheetPr>
    <tabColor rgb="FF92D050"/>
  </sheetPr>
  <dimension ref="A1:W62"/>
  <sheetViews>
    <sheetView showGridLines="0" zoomScaleNormal="100" zoomScaleSheetLayoutView="106" workbookViewId="0">
      <selection activeCell="D29" sqref="D29"/>
    </sheetView>
  </sheetViews>
  <sheetFormatPr defaultColWidth="9.140625" defaultRowHeight="9.75" x14ac:dyDescent="0.2"/>
  <cols>
    <col min="1" max="1" width="21.28515625" style="7" customWidth="1"/>
    <col min="2" max="10" width="7.28515625" style="7" customWidth="1"/>
    <col min="11" max="17" width="7.28515625" style="25" customWidth="1"/>
    <col min="18" max="23" width="9.140625" style="25"/>
    <col min="24" max="16384" width="9.140625" style="7"/>
  </cols>
  <sheetData>
    <row r="1" spans="1:10" ht="12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</row>
    <row r="2" spans="1:10" ht="18" customHeight="1" x14ac:dyDescent="0.2">
      <c r="A2" s="8" t="s">
        <v>2</v>
      </c>
      <c r="B2" s="6"/>
      <c r="C2" s="6"/>
      <c r="D2" s="6"/>
      <c r="E2" s="6"/>
      <c r="F2" s="6"/>
      <c r="G2" s="6"/>
      <c r="H2" s="6"/>
      <c r="I2" s="6"/>
      <c r="J2" s="6"/>
    </row>
    <row r="3" spans="1:10" ht="12" customHeight="1" thickBot="1" x14ac:dyDescent="0.25">
      <c r="A3" s="9"/>
      <c r="B3" s="6"/>
      <c r="C3" s="6"/>
      <c r="D3" s="6"/>
      <c r="E3" s="6"/>
      <c r="F3" s="6"/>
      <c r="G3" s="6"/>
      <c r="H3" s="6"/>
      <c r="I3" s="6"/>
      <c r="J3" s="6"/>
    </row>
    <row r="4" spans="1:10" ht="29.25" customHeight="1" x14ac:dyDescent="0.2">
      <c r="A4" s="108"/>
      <c r="B4" s="110" t="s">
        <v>18</v>
      </c>
      <c r="C4" s="110"/>
      <c r="D4" s="110"/>
      <c r="E4" s="110" t="s">
        <v>19</v>
      </c>
      <c r="F4" s="110"/>
      <c r="G4" s="110"/>
      <c r="H4" s="110" t="s">
        <v>20</v>
      </c>
      <c r="I4" s="110"/>
      <c r="J4" s="111"/>
    </row>
    <row r="5" spans="1:10" ht="12" customHeight="1" thickBot="1" x14ac:dyDescent="0.25">
      <c r="A5" s="109"/>
      <c r="B5" s="10" t="s">
        <v>21</v>
      </c>
      <c r="C5" s="11" t="s">
        <v>22</v>
      </c>
      <c r="D5" s="12" t="s">
        <v>23</v>
      </c>
      <c r="E5" s="10" t="s">
        <v>21</v>
      </c>
      <c r="F5" s="11" t="s">
        <v>22</v>
      </c>
      <c r="G5" s="12" t="s">
        <v>24</v>
      </c>
      <c r="H5" s="10" t="s">
        <v>21</v>
      </c>
      <c r="I5" s="11" t="s">
        <v>22</v>
      </c>
      <c r="J5" s="13" t="s">
        <v>25</v>
      </c>
    </row>
    <row r="6" spans="1:10" ht="12" customHeight="1" x14ac:dyDescent="0.2">
      <c r="A6" s="14" t="s">
        <v>26</v>
      </c>
      <c r="B6" s="15">
        <v>5949.9</v>
      </c>
      <c r="C6" s="16">
        <v>68.456900000000005</v>
      </c>
      <c r="D6" s="17">
        <v>76.77</v>
      </c>
      <c r="E6" s="15">
        <v>6625.7</v>
      </c>
      <c r="F6" s="16">
        <v>76.232200000000006</v>
      </c>
      <c r="G6" s="17">
        <v>85.489500000000007</v>
      </c>
      <c r="H6" s="15">
        <v>7020.1</v>
      </c>
      <c r="I6" s="16">
        <v>80.769499999999994</v>
      </c>
      <c r="J6" s="18">
        <v>90.577799999999996</v>
      </c>
    </row>
    <row r="7" spans="1:10" ht="12" customHeight="1" x14ac:dyDescent="0.2">
      <c r="A7" s="19" t="s">
        <v>27</v>
      </c>
      <c r="B7" s="20"/>
      <c r="C7" s="21"/>
      <c r="D7" s="22"/>
      <c r="E7" s="20"/>
      <c r="F7" s="21"/>
      <c r="G7" s="22"/>
      <c r="H7" s="20"/>
      <c r="I7" s="21"/>
      <c r="J7" s="23"/>
    </row>
    <row r="8" spans="1:10" ht="12" customHeight="1" x14ac:dyDescent="0.2">
      <c r="A8" s="24" t="s">
        <v>28</v>
      </c>
      <c r="B8" s="20">
        <v>2821.6</v>
      </c>
      <c r="C8" s="21">
        <v>67.6708</v>
      </c>
      <c r="D8" s="22">
        <v>75.356800000000007</v>
      </c>
      <c r="E8" s="20">
        <v>3159.9</v>
      </c>
      <c r="F8" s="21">
        <v>75.784300000000002</v>
      </c>
      <c r="G8" s="22">
        <v>84.391900000000007</v>
      </c>
      <c r="H8" s="20">
        <v>3392.3</v>
      </c>
      <c r="I8" s="21">
        <v>81.3583</v>
      </c>
      <c r="J8" s="23">
        <v>90.599000000000004</v>
      </c>
    </row>
    <row r="9" spans="1:10" ht="12" customHeight="1" x14ac:dyDescent="0.2">
      <c r="A9" s="24" t="s">
        <v>29</v>
      </c>
      <c r="B9" s="20">
        <v>3128.3</v>
      </c>
      <c r="C9" s="21">
        <v>69.181799999999996</v>
      </c>
      <c r="D9" s="22">
        <v>78.090900000000005</v>
      </c>
      <c r="E9" s="20">
        <v>3465.8</v>
      </c>
      <c r="F9" s="21">
        <v>76.645200000000003</v>
      </c>
      <c r="G9" s="22">
        <v>86.5154</v>
      </c>
      <c r="H9" s="20">
        <v>3627.7</v>
      </c>
      <c r="I9" s="21">
        <v>80.226699999999994</v>
      </c>
      <c r="J9" s="23">
        <v>90.558099999999996</v>
      </c>
    </row>
    <row r="10" spans="1:10" ht="12" customHeight="1" x14ac:dyDescent="0.2">
      <c r="A10" s="19" t="s">
        <v>30</v>
      </c>
      <c r="B10" s="20"/>
      <c r="C10" s="21"/>
      <c r="D10" s="22"/>
      <c r="E10" s="20"/>
      <c r="F10" s="21"/>
      <c r="G10" s="22"/>
      <c r="H10" s="20"/>
      <c r="I10" s="21"/>
      <c r="J10" s="23"/>
    </row>
    <row r="11" spans="1:10" ht="12" customHeight="1" x14ac:dyDescent="0.2">
      <c r="A11" s="24" t="s">
        <v>31</v>
      </c>
      <c r="B11" s="20">
        <v>887.1</v>
      </c>
      <c r="C11" s="21">
        <v>91.686899999999994</v>
      </c>
      <c r="D11" s="22">
        <v>92.034599999999998</v>
      </c>
      <c r="E11" s="20">
        <v>941</v>
      </c>
      <c r="F11" s="21">
        <v>97.263199999999998</v>
      </c>
      <c r="G11" s="22">
        <v>97.631900000000002</v>
      </c>
      <c r="H11" s="20">
        <v>949.4</v>
      </c>
      <c r="I11" s="21">
        <v>98.133799999999994</v>
      </c>
      <c r="J11" s="23">
        <v>98.505899999999997</v>
      </c>
    </row>
    <row r="12" spans="1:10" ht="12" customHeight="1" x14ac:dyDescent="0.2">
      <c r="A12" s="24" t="s">
        <v>32</v>
      </c>
      <c r="B12" s="20">
        <v>1057.4000000000001</v>
      </c>
      <c r="C12" s="21">
        <v>90.662700000000001</v>
      </c>
      <c r="D12" s="22">
        <v>91.277699999999996</v>
      </c>
      <c r="E12" s="20">
        <v>1132.4000000000001</v>
      </c>
      <c r="F12" s="21">
        <v>97.094300000000004</v>
      </c>
      <c r="G12" s="22">
        <v>97.753</v>
      </c>
      <c r="H12" s="20">
        <v>1149.9000000000001</v>
      </c>
      <c r="I12" s="21">
        <v>98.596299999999999</v>
      </c>
      <c r="J12" s="23">
        <v>99.265199999999993</v>
      </c>
    </row>
    <row r="13" spans="1:10" ht="12" customHeight="1" x14ac:dyDescent="0.2">
      <c r="A13" s="24" t="s">
        <v>33</v>
      </c>
      <c r="B13" s="20">
        <v>1276</v>
      </c>
      <c r="C13" s="21">
        <v>89.334900000000005</v>
      </c>
      <c r="D13" s="22">
        <v>90.012699999999995</v>
      </c>
      <c r="E13" s="20">
        <v>1349.4</v>
      </c>
      <c r="F13" s="21">
        <v>94.469399999999993</v>
      </c>
      <c r="G13" s="22">
        <v>95.186199999999999</v>
      </c>
      <c r="H13" s="20">
        <v>1390</v>
      </c>
      <c r="I13" s="21">
        <v>97.313100000000006</v>
      </c>
      <c r="J13" s="23">
        <v>98.051500000000004</v>
      </c>
    </row>
    <row r="14" spans="1:10" ht="12" customHeight="1" x14ac:dyDescent="0.2">
      <c r="A14" s="24" t="s">
        <v>34</v>
      </c>
      <c r="B14" s="20">
        <v>1369.4</v>
      </c>
      <c r="C14" s="21">
        <v>81.578699999999998</v>
      </c>
      <c r="D14" s="22">
        <v>82.778999999999996</v>
      </c>
      <c r="E14" s="20">
        <v>1517.4</v>
      </c>
      <c r="F14" s="21">
        <v>90.400400000000005</v>
      </c>
      <c r="G14" s="22">
        <v>91.730500000000006</v>
      </c>
      <c r="H14" s="20">
        <v>1566.3</v>
      </c>
      <c r="I14" s="21">
        <v>93.309200000000004</v>
      </c>
      <c r="J14" s="23">
        <v>94.682199999999995</v>
      </c>
    </row>
    <row r="15" spans="1:10" ht="12" customHeight="1" x14ac:dyDescent="0.2">
      <c r="A15" s="24" t="s">
        <v>35</v>
      </c>
      <c r="B15" s="20">
        <v>813</v>
      </c>
      <c r="C15" s="21">
        <v>63.912100000000002</v>
      </c>
      <c r="D15" s="22">
        <v>67.269800000000004</v>
      </c>
      <c r="E15" s="20">
        <v>954.9</v>
      </c>
      <c r="F15" s="21">
        <v>75.067099999999996</v>
      </c>
      <c r="G15" s="22">
        <v>79.010800000000003</v>
      </c>
      <c r="H15" s="20">
        <v>1042.7</v>
      </c>
      <c r="I15" s="21">
        <v>81.966300000000004</v>
      </c>
      <c r="J15" s="23">
        <v>86.272400000000005</v>
      </c>
    </row>
    <row r="16" spans="1:10" ht="12" customHeight="1" x14ac:dyDescent="0.2">
      <c r="A16" s="24" t="s">
        <v>36</v>
      </c>
      <c r="B16" s="20">
        <v>409.2</v>
      </c>
      <c r="C16" s="21">
        <v>34.329000000000001</v>
      </c>
      <c r="D16" s="22">
        <v>44.3979</v>
      </c>
      <c r="E16" s="20">
        <v>551.79999999999995</v>
      </c>
      <c r="F16" s="21">
        <v>46.296199999999999</v>
      </c>
      <c r="G16" s="22">
        <v>59.8752</v>
      </c>
      <c r="H16" s="20">
        <v>683.3</v>
      </c>
      <c r="I16" s="21">
        <v>57.320700000000002</v>
      </c>
      <c r="J16" s="23">
        <v>74.133099999999999</v>
      </c>
    </row>
    <row r="17" spans="1:16" ht="12" customHeight="1" x14ac:dyDescent="0.2">
      <c r="A17" s="24" t="s">
        <v>37</v>
      </c>
      <c r="B17" s="20">
        <v>137.9</v>
      </c>
      <c r="C17" s="21">
        <v>13.972200000000001</v>
      </c>
      <c r="D17" s="22">
        <v>32.365900000000003</v>
      </c>
      <c r="E17" s="20">
        <v>178.7</v>
      </c>
      <c r="F17" s="21">
        <v>18.1129</v>
      </c>
      <c r="G17" s="22">
        <v>41.957799999999999</v>
      </c>
      <c r="H17" s="20">
        <v>238.5</v>
      </c>
      <c r="I17" s="21">
        <v>24.1738</v>
      </c>
      <c r="J17" s="23">
        <v>55.997500000000002</v>
      </c>
    </row>
    <row r="18" spans="1:16" ht="12" customHeight="1" x14ac:dyDescent="0.2">
      <c r="A18" s="19" t="s">
        <v>38</v>
      </c>
      <c r="B18" s="20"/>
      <c r="C18" s="21"/>
      <c r="D18" s="22"/>
      <c r="E18" s="20"/>
      <c r="F18" s="21"/>
      <c r="G18" s="22"/>
      <c r="H18" s="20"/>
      <c r="I18" s="21"/>
      <c r="J18" s="23"/>
    </row>
    <row r="19" spans="1:16" ht="12" customHeight="1" x14ac:dyDescent="0.2">
      <c r="A19" s="24" t="s">
        <v>39</v>
      </c>
      <c r="B19" s="20">
        <v>196.5</v>
      </c>
      <c r="C19" s="21">
        <v>59.790799999999997</v>
      </c>
      <c r="D19" s="22">
        <v>70.116500000000002</v>
      </c>
      <c r="E19" s="20">
        <v>215.8</v>
      </c>
      <c r="F19" s="21">
        <v>65.663799999999995</v>
      </c>
      <c r="G19" s="22">
        <v>77.003699999999995</v>
      </c>
      <c r="H19" s="20">
        <v>239.4</v>
      </c>
      <c r="I19" s="21">
        <v>72.830299999999994</v>
      </c>
      <c r="J19" s="23">
        <v>85.407799999999995</v>
      </c>
    </row>
    <row r="20" spans="1:16" ht="12" customHeight="1" x14ac:dyDescent="0.2">
      <c r="A20" s="24" t="s">
        <v>40</v>
      </c>
      <c r="B20" s="20">
        <v>1191.2</v>
      </c>
      <c r="C20" s="21">
        <v>68.280500000000004</v>
      </c>
      <c r="D20" s="22">
        <v>70.132800000000003</v>
      </c>
      <c r="E20" s="20">
        <v>1404.5</v>
      </c>
      <c r="F20" s="21">
        <v>80.507199999999997</v>
      </c>
      <c r="G20" s="22">
        <v>82.691199999999995</v>
      </c>
      <c r="H20" s="20">
        <v>1505.2</v>
      </c>
      <c r="I20" s="21">
        <v>86.280500000000004</v>
      </c>
      <c r="J20" s="23">
        <v>88.621200000000002</v>
      </c>
    </row>
    <row r="21" spans="1:16" ht="12" customHeight="1" x14ac:dyDescent="0.2">
      <c r="A21" s="24" t="s">
        <v>41</v>
      </c>
      <c r="B21" s="20">
        <v>1853</v>
      </c>
      <c r="C21" s="21">
        <v>88.887900000000002</v>
      </c>
      <c r="D21" s="22">
        <v>89.400999999999996</v>
      </c>
      <c r="E21" s="20">
        <v>1996</v>
      </c>
      <c r="F21" s="21">
        <v>95.746600000000001</v>
      </c>
      <c r="G21" s="22">
        <v>96.299199999999999</v>
      </c>
      <c r="H21" s="20">
        <v>2032.2</v>
      </c>
      <c r="I21" s="21">
        <v>97.483999999999995</v>
      </c>
      <c r="J21" s="23">
        <v>98.046700000000001</v>
      </c>
    </row>
    <row r="22" spans="1:16" ht="12" customHeight="1" x14ac:dyDescent="0.2">
      <c r="A22" s="24" t="s">
        <v>42</v>
      </c>
      <c r="B22" s="20">
        <v>1275</v>
      </c>
      <c r="C22" s="21">
        <v>91.903599999999997</v>
      </c>
      <c r="D22" s="22">
        <v>91.903599999999997</v>
      </c>
      <c r="E22" s="20">
        <v>1337.7</v>
      </c>
      <c r="F22" s="21">
        <v>96.425799999999995</v>
      </c>
      <c r="G22" s="22">
        <v>96.425799999999995</v>
      </c>
      <c r="H22" s="20">
        <v>1372</v>
      </c>
      <c r="I22" s="21">
        <v>98.893100000000004</v>
      </c>
      <c r="J22" s="23">
        <v>98.893100000000004</v>
      </c>
      <c r="L22" s="27"/>
    </row>
    <row r="23" spans="1:16" ht="12" customHeight="1" x14ac:dyDescent="0.2">
      <c r="A23" s="19" t="s">
        <v>43</v>
      </c>
      <c r="B23" s="20"/>
      <c r="C23" s="21"/>
      <c r="D23" s="22"/>
      <c r="E23" s="20"/>
      <c r="F23" s="21"/>
      <c r="G23" s="22"/>
      <c r="H23" s="20"/>
      <c r="I23" s="21"/>
      <c r="J23" s="23"/>
    </row>
    <row r="24" spans="1:16" ht="12" customHeight="1" x14ac:dyDescent="0.2">
      <c r="A24" s="24" t="s">
        <v>44</v>
      </c>
      <c r="B24" s="20">
        <v>4149.6000000000004</v>
      </c>
      <c r="C24" s="21">
        <v>83.150700000000001</v>
      </c>
      <c r="D24" s="22">
        <v>83.858699999999999</v>
      </c>
      <c r="E24" s="20">
        <v>4531.8999999999996</v>
      </c>
      <c r="F24" s="21">
        <v>90.810100000000006</v>
      </c>
      <c r="G24" s="22">
        <v>91.583299999999994</v>
      </c>
      <c r="H24" s="20">
        <v>4705.3</v>
      </c>
      <c r="I24" s="21">
        <v>94.285499999999999</v>
      </c>
      <c r="J24" s="23">
        <v>95.088300000000004</v>
      </c>
    </row>
    <row r="25" spans="1:16" ht="12" customHeight="1" x14ac:dyDescent="0.2">
      <c r="A25" s="24" t="s">
        <v>45</v>
      </c>
      <c r="B25" s="20">
        <v>323.60000000000002</v>
      </c>
      <c r="C25" s="21">
        <v>92.566000000000003</v>
      </c>
      <c r="D25" s="22">
        <v>93.623800000000003</v>
      </c>
      <c r="E25" s="20">
        <v>331.1</v>
      </c>
      <c r="F25" s="21">
        <v>94.710800000000006</v>
      </c>
      <c r="G25" s="22">
        <v>95.793099999999995</v>
      </c>
      <c r="H25" s="20">
        <v>331.8</v>
      </c>
      <c r="I25" s="21">
        <v>94.893299999999996</v>
      </c>
      <c r="J25" s="23">
        <v>95.977699999999999</v>
      </c>
    </row>
    <row r="26" spans="1:16" ht="12" customHeight="1" x14ac:dyDescent="0.2">
      <c r="A26" s="24" t="s">
        <v>46</v>
      </c>
      <c r="B26" s="20">
        <v>730.5</v>
      </c>
      <c r="C26" s="21">
        <v>92.813400000000001</v>
      </c>
      <c r="D26" s="22">
        <v>92.813400000000001</v>
      </c>
      <c r="E26" s="20">
        <v>771.8</v>
      </c>
      <c r="F26" s="21">
        <v>98.063100000000006</v>
      </c>
      <c r="G26" s="22">
        <v>98.063100000000006</v>
      </c>
      <c r="H26" s="20">
        <v>779.3</v>
      </c>
      <c r="I26" s="21">
        <v>99.019099999999995</v>
      </c>
      <c r="J26" s="23">
        <v>99.019099999999995</v>
      </c>
    </row>
    <row r="27" spans="1:16" ht="12" customHeight="1" x14ac:dyDescent="0.2">
      <c r="A27" s="24" t="s">
        <v>47</v>
      </c>
      <c r="B27" s="20">
        <v>567.4</v>
      </c>
      <c r="C27" s="21">
        <v>25.730899999999998</v>
      </c>
      <c r="D27" s="22">
        <v>41.368899999999996</v>
      </c>
      <c r="E27" s="20">
        <v>749.3</v>
      </c>
      <c r="F27" s="21">
        <v>33.976900000000001</v>
      </c>
      <c r="G27" s="22">
        <v>54.626300000000001</v>
      </c>
      <c r="H27" s="20">
        <v>940.3</v>
      </c>
      <c r="I27" s="21">
        <v>42.641500000000001</v>
      </c>
      <c r="J27" s="23">
        <v>68.556899999999999</v>
      </c>
    </row>
    <row r="28" spans="1:16" ht="12" customHeight="1" x14ac:dyDescent="0.2">
      <c r="A28" s="24" t="s">
        <v>48</v>
      </c>
      <c r="B28" s="20">
        <v>82.3</v>
      </c>
      <c r="C28" s="21">
        <v>38.755699999999997</v>
      </c>
      <c r="D28" s="22">
        <v>53.569800000000001</v>
      </c>
      <c r="E28" s="20">
        <v>122.2</v>
      </c>
      <c r="F28" s="21">
        <v>57.532800000000002</v>
      </c>
      <c r="G28" s="22">
        <v>79.524299999999997</v>
      </c>
      <c r="H28" s="20">
        <v>133.9</v>
      </c>
      <c r="I28" s="21">
        <v>63.038800000000002</v>
      </c>
      <c r="J28" s="23">
        <v>87.134799999999998</v>
      </c>
    </row>
    <row r="29" spans="1:16" ht="12" customHeight="1" x14ac:dyDescent="0.2">
      <c r="A29" s="6"/>
      <c r="B29" s="6"/>
      <c r="C29" s="6"/>
      <c r="D29" s="6"/>
      <c r="E29" s="6"/>
      <c r="F29" s="6"/>
      <c r="G29" s="6"/>
      <c r="H29" s="6"/>
      <c r="I29" s="6"/>
      <c r="J29" s="6"/>
    </row>
    <row r="30" spans="1:16" ht="16.7" customHeight="1" x14ac:dyDescent="0.2">
      <c r="A30" s="8" t="s">
        <v>9</v>
      </c>
      <c r="B30" s="6"/>
      <c r="C30" s="6"/>
      <c r="D30" s="6"/>
      <c r="E30" s="6"/>
      <c r="F30" s="6"/>
      <c r="G30" s="6"/>
      <c r="H30" s="6"/>
      <c r="I30" s="6"/>
      <c r="J30" s="6"/>
      <c r="N30" s="25" t="s">
        <v>49</v>
      </c>
      <c r="O30" s="25" t="s">
        <v>50</v>
      </c>
      <c r="P30" s="25" t="s">
        <v>51</v>
      </c>
    </row>
    <row r="31" spans="1:16" ht="12" customHeight="1" x14ac:dyDescent="0.2">
      <c r="A31" s="6"/>
      <c r="B31" s="6"/>
      <c r="C31" s="6"/>
      <c r="D31" s="6"/>
      <c r="E31" s="6"/>
      <c r="F31" s="6"/>
      <c r="G31" s="6"/>
      <c r="H31" s="6"/>
      <c r="I31" s="6"/>
      <c r="J31" s="26"/>
      <c r="M31" s="25" t="s">
        <v>26</v>
      </c>
      <c r="N31" s="27">
        <f>C6</f>
        <v>68.456900000000005</v>
      </c>
      <c r="O31" s="28">
        <f>F6-C6</f>
        <v>7.7753000000000014</v>
      </c>
      <c r="P31" s="28">
        <f>I6-F6</f>
        <v>4.5372999999999877</v>
      </c>
    </row>
    <row r="32" spans="1:16" ht="12" customHeight="1" x14ac:dyDescent="0.2">
      <c r="A32" s="6"/>
      <c r="B32" s="6"/>
      <c r="C32" s="6"/>
      <c r="D32" s="6"/>
      <c r="E32" s="6"/>
      <c r="F32" s="6"/>
      <c r="G32" s="6"/>
      <c r="H32" s="6"/>
      <c r="I32" s="6"/>
      <c r="J32" s="6"/>
      <c r="N32" s="27"/>
      <c r="O32" s="28"/>
      <c r="P32" s="28"/>
    </row>
    <row r="33" spans="1:16" ht="12" customHeight="1" x14ac:dyDescent="0.2">
      <c r="A33" s="6"/>
      <c r="B33" s="6"/>
      <c r="C33" s="6"/>
      <c r="D33" s="6"/>
      <c r="E33" s="6"/>
      <c r="F33" s="6"/>
      <c r="G33" s="6"/>
      <c r="H33" s="6"/>
      <c r="I33" s="6"/>
      <c r="J33" s="6"/>
      <c r="M33" s="25" t="s">
        <v>28</v>
      </c>
      <c r="N33" s="27">
        <f>C8</f>
        <v>67.6708</v>
      </c>
      <c r="O33" s="28">
        <f>F8-C8</f>
        <v>8.1135000000000019</v>
      </c>
      <c r="P33" s="28">
        <f>I8-F8</f>
        <v>5.5739999999999981</v>
      </c>
    </row>
    <row r="34" spans="1:16" ht="12" customHeight="1" x14ac:dyDescent="0.2">
      <c r="A34" s="6"/>
      <c r="B34" s="6"/>
      <c r="C34" s="6"/>
      <c r="D34" s="6"/>
      <c r="E34" s="6"/>
      <c r="F34" s="6"/>
      <c r="G34" s="6"/>
      <c r="H34" s="6"/>
      <c r="I34" s="6"/>
      <c r="J34" s="6"/>
      <c r="M34" s="25" t="s">
        <v>29</v>
      </c>
      <c r="N34" s="27">
        <f>C9</f>
        <v>69.181799999999996</v>
      </c>
      <c r="O34" s="28">
        <f>F9-C9</f>
        <v>7.4634000000000071</v>
      </c>
      <c r="P34" s="28">
        <f>I9-F9</f>
        <v>3.5814999999999912</v>
      </c>
    </row>
    <row r="35" spans="1:16" ht="12" customHeight="1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N35" s="27"/>
      <c r="O35" s="28"/>
      <c r="P35" s="28"/>
    </row>
    <row r="36" spans="1:16" ht="12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M36" s="25" t="s">
        <v>31</v>
      </c>
      <c r="N36" s="27">
        <f t="shared" ref="N36:N42" si="0">C11</f>
        <v>91.686899999999994</v>
      </c>
      <c r="O36" s="28">
        <f t="shared" ref="O36:O42" si="1">F11-C11</f>
        <v>5.5763000000000034</v>
      </c>
      <c r="P36" s="28">
        <f t="shared" ref="P36:P42" si="2">I11-F11</f>
        <v>0.87059999999999604</v>
      </c>
    </row>
    <row r="37" spans="1:16" ht="12" customHeight="1" x14ac:dyDescent="0.2">
      <c r="A37" s="6"/>
      <c r="B37" s="6"/>
      <c r="C37" s="6"/>
      <c r="D37" s="6"/>
      <c r="E37" s="6"/>
      <c r="F37" s="6"/>
      <c r="G37" s="6"/>
      <c r="H37" s="6"/>
      <c r="I37" s="6"/>
      <c r="J37" s="6"/>
      <c r="M37" s="25" t="s">
        <v>32</v>
      </c>
      <c r="N37" s="27">
        <f t="shared" si="0"/>
        <v>90.662700000000001</v>
      </c>
      <c r="O37" s="28">
        <f t="shared" si="1"/>
        <v>6.4316000000000031</v>
      </c>
      <c r="P37" s="28">
        <f t="shared" si="2"/>
        <v>1.5019999999999953</v>
      </c>
    </row>
    <row r="38" spans="1:16" ht="12" customHeight="1" x14ac:dyDescent="0.2">
      <c r="A38" s="6"/>
      <c r="B38" s="6"/>
      <c r="C38" s="6"/>
      <c r="D38" s="6"/>
      <c r="E38" s="6"/>
      <c r="F38" s="6"/>
      <c r="G38" s="6"/>
      <c r="H38" s="6"/>
      <c r="I38" s="6"/>
      <c r="J38" s="6"/>
      <c r="M38" s="25" t="s">
        <v>33</v>
      </c>
      <c r="N38" s="27">
        <f t="shared" si="0"/>
        <v>89.334900000000005</v>
      </c>
      <c r="O38" s="28">
        <f t="shared" si="1"/>
        <v>5.1344999999999885</v>
      </c>
      <c r="P38" s="28">
        <f t="shared" si="2"/>
        <v>2.8437000000000126</v>
      </c>
    </row>
    <row r="39" spans="1:16" ht="12" customHeight="1" x14ac:dyDescent="0.2">
      <c r="A39" s="6"/>
      <c r="B39" s="6"/>
      <c r="C39" s="6"/>
      <c r="D39" s="6"/>
      <c r="E39" s="6"/>
      <c r="F39" s="6"/>
      <c r="G39" s="6"/>
      <c r="H39" s="6"/>
      <c r="I39" s="6"/>
      <c r="J39" s="6"/>
      <c r="M39" s="25" t="s">
        <v>34</v>
      </c>
      <c r="N39" s="27">
        <f t="shared" si="0"/>
        <v>81.578699999999998</v>
      </c>
      <c r="O39" s="28">
        <f t="shared" si="1"/>
        <v>8.821700000000007</v>
      </c>
      <c r="P39" s="28">
        <f t="shared" si="2"/>
        <v>2.9087999999999994</v>
      </c>
    </row>
    <row r="40" spans="1:16" ht="12" customHeight="1" x14ac:dyDescent="0.2">
      <c r="A40" s="6"/>
      <c r="B40" s="6"/>
      <c r="C40" s="6"/>
      <c r="D40" s="6"/>
      <c r="E40" s="6"/>
      <c r="F40" s="6"/>
      <c r="G40" s="6"/>
      <c r="H40" s="6"/>
      <c r="I40" s="6"/>
      <c r="J40" s="6"/>
      <c r="M40" s="25" t="s">
        <v>35</v>
      </c>
      <c r="N40" s="27">
        <f t="shared" si="0"/>
        <v>63.912100000000002</v>
      </c>
      <c r="O40" s="28">
        <f t="shared" si="1"/>
        <v>11.154999999999994</v>
      </c>
      <c r="P40" s="28">
        <f t="shared" si="2"/>
        <v>6.8992000000000075</v>
      </c>
    </row>
    <row r="41" spans="1:16" ht="12" customHeight="1" x14ac:dyDescent="0.2">
      <c r="A41" s="6"/>
      <c r="B41" s="6"/>
      <c r="C41" s="6"/>
      <c r="D41" s="6"/>
      <c r="E41" s="6"/>
      <c r="F41" s="6"/>
      <c r="G41" s="6"/>
      <c r="H41" s="6"/>
      <c r="I41" s="6"/>
      <c r="J41" s="6"/>
      <c r="M41" s="25" t="s">
        <v>36</v>
      </c>
      <c r="N41" s="27">
        <f t="shared" si="0"/>
        <v>34.329000000000001</v>
      </c>
      <c r="O41" s="28">
        <f t="shared" si="1"/>
        <v>11.967199999999998</v>
      </c>
      <c r="P41" s="28">
        <f t="shared" si="2"/>
        <v>11.024500000000003</v>
      </c>
    </row>
    <row r="42" spans="1:16" ht="12" customHeight="1" x14ac:dyDescent="0.2">
      <c r="A42" s="6"/>
      <c r="B42" s="6"/>
      <c r="C42" s="6"/>
      <c r="D42" s="6"/>
      <c r="E42" s="6"/>
      <c r="F42" s="6"/>
      <c r="G42" s="6"/>
      <c r="H42" s="6"/>
      <c r="I42" s="6"/>
      <c r="J42" s="6"/>
      <c r="M42" s="25" t="s">
        <v>37</v>
      </c>
      <c r="N42" s="27">
        <f t="shared" si="0"/>
        <v>13.972200000000001</v>
      </c>
      <c r="O42" s="28">
        <f t="shared" si="1"/>
        <v>4.1406999999999989</v>
      </c>
      <c r="P42" s="28">
        <f t="shared" si="2"/>
        <v>6.0609000000000002</v>
      </c>
    </row>
    <row r="43" spans="1:16" ht="12" customHeight="1" x14ac:dyDescent="0.2">
      <c r="A43" s="6"/>
      <c r="B43" s="6"/>
      <c r="C43" s="6"/>
      <c r="D43" s="6"/>
      <c r="E43" s="6"/>
      <c r="F43" s="6"/>
      <c r="G43" s="6"/>
      <c r="H43" s="6"/>
      <c r="I43" s="6"/>
      <c r="J43" s="6"/>
      <c r="N43" s="27"/>
      <c r="O43" s="28"/>
      <c r="P43" s="28"/>
    </row>
    <row r="44" spans="1:16" ht="12" customHeight="1" x14ac:dyDescent="0.2">
      <c r="A44" s="6"/>
      <c r="B44" s="6"/>
      <c r="C44" s="6"/>
      <c r="D44" s="6"/>
      <c r="E44" s="6"/>
      <c r="F44" s="6"/>
      <c r="G44" s="6"/>
      <c r="H44" s="6"/>
      <c r="I44" s="6"/>
      <c r="J44" s="6"/>
      <c r="M44" s="25" t="s">
        <v>52</v>
      </c>
      <c r="N44" s="27">
        <f>C19</f>
        <v>59.790799999999997</v>
      </c>
      <c r="O44" s="28">
        <f>F19-C19</f>
        <v>5.8729999999999976</v>
      </c>
      <c r="P44" s="28">
        <f>I19-F19</f>
        <v>7.1664999999999992</v>
      </c>
    </row>
    <row r="45" spans="1:16" ht="12" customHeight="1" x14ac:dyDescent="0.2">
      <c r="A45" s="6"/>
      <c r="B45" s="6"/>
      <c r="C45" s="6"/>
      <c r="D45" s="6"/>
      <c r="E45" s="6"/>
      <c r="F45" s="6"/>
      <c r="G45" s="6"/>
      <c r="H45" s="6"/>
      <c r="I45" s="6"/>
      <c r="J45" s="6"/>
      <c r="M45" s="25" t="s">
        <v>53</v>
      </c>
      <c r="N45" s="27">
        <f>C20</f>
        <v>68.280500000000004</v>
      </c>
      <c r="O45" s="28">
        <f>F20-C20</f>
        <v>12.226699999999994</v>
      </c>
      <c r="P45" s="28">
        <f>I20-F20</f>
        <v>5.7733000000000061</v>
      </c>
    </row>
    <row r="46" spans="1:16" ht="12" customHeight="1" x14ac:dyDescent="0.2">
      <c r="A46" s="6"/>
      <c r="B46" s="6"/>
      <c r="C46" s="6"/>
      <c r="D46" s="6"/>
      <c r="E46" s="6"/>
      <c r="F46" s="6"/>
      <c r="G46" s="6"/>
      <c r="H46" s="6"/>
      <c r="I46" s="6"/>
      <c r="J46" s="6"/>
      <c r="M46" s="25" t="s">
        <v>54</v>
      </c>
      <c r="N46" s="27">
        <f>C21</f>
        <v>88.887900000000002</v>
      </c>
      <c r="O46" s="28">
        <f>F21-C21</f>
        <v>6.8586999999999989</v>
      </c>
      <c r="P46" s="28">
        <f>I21-F21</f>
        <v>1.7373999999999938</v>
      </c>
    </row>
    <row r="47" spans="1:16" ht="12" customHeight="1" x14ac:dyDescent="0.2">
      <c r="A47" s="6"/>
      <c r="B47" s="6"/>
      <c r="C47" s="6"/>
      <c r="D47" s="6"/>
      <c r="E47" s="6"/>
      <c r="F47" s="6"/>
      <c r="G47" s="6"/>
      <c r="H47" s="6"/>
      <c r="I47" s="6"/>
      <c r="J47" s="6"/>
      <c r="M47" s="25" t="s">
        <v>55</v>
      </c>
      <c r="N47" s="27">
        <f>C22</f>
        <v>91.903599999999997</v>
      </c>
      <c r="O47" s="28">
        <f>F22-C22</f>
        <v>4.522199999999998</v>
      </c>
      <c r="P47" s="28">
        <f>I22-F22</f>
        <v>2.4673000000000087</v>
      </c>
    </row>
    <row r="48" spans="1:16" ht="12" customHeight="1" x14ac:dyDescent="0.2">
      <c r="A48" s="6"/>
      <c r="B48" s="6"/>
      <c r="C48" s="6"/>
      <c r="D48" s="6"/>
      <c r="E48" s="6"/>
      <c r="F48" s="6"/>
      <c r="G48" s="6"/>
      <c r="H48" s="6"/>
      <c r="I48" s="6"/>
      <c r="J48" s="6"/>
      <c r="N48" s="27"/>
      <c r="O48" s="28"/>
      <c r="P48" s="28"/>
    </row>
    <row r="49" spans="1:16" ht="12" customHeight="1" x14ac:dyDescent="0.2">
      <c r="A49" s="6"/>
      <c r="B49" s="6"/>
      <c r="C49" s="6"/>
      <c r="D49" s="6"/>
      <c r="E49" s="6"/>
      <c r="F49" s="6"/>
      <c r="G49" s="6"/>
      <c r="H49" s="6"/>
      <c r="I49" s="6"/>
      <c r="J49" s="6"/>
      <c r="M49" s="25" t="s">
        <v>44</v>
      </c>
      <c r="N49" s="27">
        <f>C24</f>
        <v>83.150700000000001</v>
      </c>
      <c r="O49" s="28">
        <f>F24-C24</f>
        <v>7.6594000000000051</v>
      </c>
      <c r="P49" s="28">
        <f>I24-F24</f>
        <v>3.4753999999999934</v>
      </c>
    </row>
    <row r="50" spans="1:16" ht="12" customHeight="1" x14ac:dyDescent="0.2">
      <c r="A50" s="6"/>
      <c r="B50" s="6"/>
      <c r="C50" s="6"/>
      <c r="D50" s="6"/>
      <c r="E50" s="6"/>
      <c r="F50" s="6"/>
      <c r="G50" s="6"/>
      <c r="H50" s="6"/>
      <c r="I50" s="6"/>
      <c r="J50" s="6"/>
      <c r="M50" s="25" t="s">
        <v>45</v>
      </c>
      <c r="N50" s="27">
        <f>C25</f>
        <v>92.566000000000003</v>
      </c>
      <c r="O50" s="28">
        <f>F25-C25</f>
        <v>2.1448000000000036</v>
      </c>
      <c r="P50" s="28">
        <f>I25-F25</f>
        <v>0.18249999999999034</v>
      </c>
    </row>
    <row r="51" spans="1:16" ht="12" customHeight="1" x14ac:dyDescent="0.2">
      <c r="M51" s="25" t="s">
        <v>46</v>
      </c>
      <c r="N51" s="27">
        <f>C26</f>
        <v>92.813400000000001</v>
      </c>
      <c r="O51" s="28">
        <f>F26-C26</f>
        <v>5.2497000000000043</v>
      </c>
      <c r="P51" s="28">
        <f>I26-F26</f>
        <v>0.95599999999998886</v>
      </c>
    </row>
    <row r="52" spans="1:16" ht="12.75" customHeight="1" x14ac:dyDescent="0.2">
      <c r="B52" s="6"/>
      <c r="C52" s="6"/>
      <c r="D52" s="6"/>
      <c r="E52" s="6"/>
      <c r="F52" s="6"/>
      <c r="G52" s="6"/>
      <c r="H52" s="6"/>
      <c r="I52" s="6"/>
      <c r="J52" s="6"/>
      <c r="M52" s="25" t="s">
        <v>47</v>
      </c>
      <c r="N52" s="27">
        <f>C27</f>
        <v>25.730899999999998</v>
      </c>
      <c r="O52" s="28">
        <f>F27-C27</f>
        <v>8.2460000000000022</v>
      </c>
      <c r="P52" s="28">
        <f>I27-F27</f>
        <v>8.6646000000000001</v>
      </c>
    </row>
    <row r="53" spans="1:16" ht="13.5" customHeight="1" x14ac:dyDescent="0.2">
      <c r="M53" s="25" t="s">
        <v>48</v>
      </c>
      <c r="N53" s="27">
        <f>C28</f>
        <v>38.755699999999997</v>
      </c>
      <c r="O53" s="28">
        <f>F28-C28</f>
        <v>18.777100000000004</v>
      </c>
      <c r="P53" s="28">
        <f>I28-F28</f>
        <v>5.5060000000000002</v>
      </c>
    </row>
    <row r="54" spans="1:16" ht="15.75" customHeight="1" x14ac:dyDescent="0.2"/>
    <row r="55" spans="1:16" ht="15.75" customHeight="1" x14ac:dyDescent="0.2">
      <c r="A55" s="29"/>
    </row>
    <row r="56" spans="1:16" ht="12" customHeight="1" x14ac:dyDescent="0.2">
      <c r="A56" s="30" t="s">
        <v>56</v>
      </c>
    </row>
    <row r="57" spans="1:16" ht="12" customHeight="1" x14ac:dyDescent="0.2">
      <c r="A57" s="112" t="s">
        <v>57</v>
      </c>
      <c r="B57" s="112"/>
      <c r="C57" s="112"/>
      <c r="D57" s="112"/>
      <c r="E57" s="112"/>
      <c r="F57" s="112"/>
      <c r="G57" s="112"/>
      <c r="H57" s="112"/>
      <c r="I57" s="112"/>
      <c r="J57" s="112"/>
    </row>
    <row r="58" spans="1:16" ht="12" customHeight="1" x14ac:dyDescent="0.2">
      <c r="A58" s="31" t="s">
        <v>58</v>
      </c>
      <c r="B58" s="6"/>
      <c r="C58" s="6"/>
      <c r="D58" s="6"/>
      <c r="E58" s="6"/>
      <c r="F58" s="6"/>
      <c r="G58" s="6"/>
      <c r="H58" s="6"/>
      <c r="I58" s="6"/>
      <c r="J58" s="6"/>
    </row>
    <row r="59" spans="1:16" ht="12" customHeight="1" x14ac:dyDescent="0.2">
      <c r="A59" s="32" t="s">
        <v>59</v>
      </c>
      <c r="B59" s="6"/>
      <c r="C59" s="6"/>
      <c r="D59" s="6"/>
      <c r="E59" s="6"/>
      <c r="F59" s="6"/>
      <c r="G59" s="6"/>
      <c r="H59" s="6"/>
      <c r="I59" s="6"/>
      <c r="J59" s="6"/>
    </row>
    <row r="60" spans="1:16" ht="12" customHeight="1" x14ac:dyDescent="0.2">
      <c r="B60" s="6"/>
      <c r="C60" s="6"/>
      <c r="D60" s="6"/>
      <c r="E60" s="6"/>
      <c r="F60" s="6"/>
      <c r="G60" s="6"/>
      <c r="H60" s="6"/>
      <c r="I60" s="6"/>
      <c r="J60" s="6"/>
    </row>
    <row r="61" spans="1:16" ht="12" customHeight="1" x14ac:dyDescent="0.2">
      <c r="B61" s="6"/>
      <c r="C61" s="6"/>
      <c r="D61" s="6"/>
      <c r="E61" s="6"/>
      <c r="F61" s="6"/>
      <c r="G61" s="6"/>
      <c r="H61" s="6"/>
      <c r="I61" s="6"/>
      <c r="J61" s="6"/>
    </row>
    <row r="62" spans="1:16" ht="12" customHeight="1" x14ac:dyDescent="0.2">
      <c r="B62" s="6"/>
      <c r="C62" s="6"/>
      <c r="D62" s="6"/>
      <c r="E62" s="6"/>
      <c r="F62" s="6"/>
      <c r="G62" s="6"/>
      <c r="H62" s="6"/>
      <c r="I62" s="6"/>
      <c r="J62" s="6"/>
    </row>
  </sheetData>
  <mergeCells count="5">
    <mergeCell ref="A4:A5"/>
    <mergeCell ref="B4:D4"/>
    <mergeCell ref="E4:G4"/>
    <mergeCell ref="H4:J4"/>
    <mergeCell ref="A57:J57"/>
  </mergeCells>
  <pageMargins left="0.70866141732283472" right="0.70866141732283472" top="0.78740157480314965" bottom="0.78740157480314965" header="0.31496062992125984" footer="0.31496062992125984"/>
  <pageSetup paperSize="9" orientation="portrait" r:id="rId1"/>
  <rowBreaks count="1" manualBreakCount="1">
    <brk id="65" max="1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91523-63C9-4E09-80E0-1E6BAF3F9175}">
  <sheetPr>
    <tabColor rgb="FF92D050"/>
  </sheetPr>
  <dimension ref="A1:AF66"/>
  <sheetViews>
    <sheetView showGridLines="0" zoomScaleNormal="100" zoomScaleSheetLayoutView="100" workbookViewId="0">
      <selection activeCell="D29" sqref="D29"/>
    </sheetView>
  </sheetViews>
  <sheetFormatPr defaultColWidth="9.140625" defaultRowHeight="15" x14ac:dyDescent="0.25"/>
  <cols>
    <col min="1" max="1" width="21.28515625" style="7" customWidth="1"/>
    <col min="2" max="9" width="8.140625" style="7" customWidth="1"/>
    <col min="10" max="10" width="7.28515625" style="7" customWidth="1"/>
    <col min="11" max="11" width="13.85546875" style="25" customWidth="1"/>
    <col min="12" max="12" width="7.28515625" style="25" customWidth="1"/>
    <col min="13" max="16" width="7.28515625" style="77" customWidth="1"/>
    <col min="17" max="23" width="9.140625" style="77"/>
  </cols>
  <sheetData>
    <row r="1" spans="1:32" ht="12" customHeight="1" x14ac:dyDescent="0.25">
      <c r="A1" s="6"/>
      <c r="B1" s="6"/>
      <c r="C1" s="6"/>
      <c r="D1" s="6"/>
      <c r="E1" s="6"/>
      <c r="F1" s="6"/>
      <c r="G1" s="6"/>
      <c r="H1" s="6"/>
      <c r="I1" s="6"/>
      <c r="J1" s="33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102"/>
      <c r="W1" s="103"/>
      <c r="X1" s="77"/>
      <c r="Y1" s="77"/>
      <c r="Z1" s="77"/>
      <c r="AA1" s="77"/>
      <c r="AB1" s="77"/>
      <c r="AC1" s="77"/>
      <c r="AD1" s="36"/>
      <c r="AE1" s="36"/>
      <c r="AF1" s="36"/>
    </row>
    <row r="2" spans="1:32" s="40" customFormat="1" ht="18" customHeight="1" x14ac:dyDescent="0.2">
      <c r="A2" s="8" t="s">
        <v>3</v>
      </c>
      <c r="B2" s="8"/>
      <c r="C2" s="6"/>
      <c r="D2" s="6"/>
      <c r="E2" s="6"/>
      <c r="F2" s="6"/>
      <c r="G2" s="6"/>
      <c r="H2" s="6"/>
      <c r="I2" s="6"/>
      <c r="J2" s="37"/>
      <c r="K2" s="82"/>
      <c r="L2" s="82">
        <v>2009</v>
      </c>
      <c r="M2" s="82">
        <v>2010</v>
      </c>
      <c r="N2" s="82">
        <v>2011</v>
      </c>
      <c r="O2" s="82">
        <v>2012</v>
      </c>
      <c r="P2" s="82">
        <v>2013</v>
      </c>
      <c r="Q2" s="82">
        <v>2014</v>
      </c>
      <c r="R2" s="82">
        <v>2015</v>
      </c>
      <c r="S2" s="82">
        <v>2016</v>
      </c>
      <c r="T2" s="82">
        <v>2017</v>
      </c>
      <c r="U2" s="82">
        <v>2018</v>
      </c>
      <c r="V2" s="102">
        <v>2019</v>
      </c>
      <c r="W2" s="102">
        <v>2020</v>
      </c>
      <c r="X2" s="80">
        <v>2021</v>
      </c>
      <c r="Y2" s="80">
        <v>2022</v>
      </c>
      <c r="Z2" s="80">
        <v>2023</v>
      </c>
      <c r="AA2" s="80">
        <v>2024</v>
      </c>
      <c r="AB2" s="80">
        <v>2025</v>
      </c>
      <c r="AC2" s="80"/>
      <c r="AD2" s="39"/>
      <c r="AE2" s="39"/>
      <c r="AF2" s="39"/>
    </row>
    <row r="3" spans="1:32" ht="18" customHeight="1" thickBot="1" x14ac:dyDescent="0.3">
      <c r="A3" s="41"/>
      <c r="B3" s="41"/>
      <c r="C3" s="6"/>
      <c r="D3" s="34"/>
      <c r="E3" s="34"/>
      <c r="F3" s="34"/>
      <c r="G3" s="34"/>
      <c r="H3" s="26"/>
      <c r="I3" s="42" t="s">
        <v>60</v>
      </c>
      <c r="J3" s="43"/>
      <c r="K3" s="82" t="s">
        <v>61</v>
      </c>
      <c r="L3" s="82">
        <v>11.25</v>
      </c>
      <c r="M3" s="82">
        <v>13.6</v>
      </c>
      <c r="N3" s="82">
        <v>14.81</v>
      </c>
      <c r="O3" s="82">
        <v>16.63</v>
      </c>
      <c r="P3" s="82">
        <v>20.440000000000001</v>
      </c>
      <c r="Q3" s="82">
        <v>23.58</v>
      </c>
      <c r="R3" s="82">
        <v>24.26</v>
      </c>
      <c r="S3" s="82">
        <v>26.81</v>
      </c>
      <c r="T3" s="82">
        <v>31.61</v>
      </c>
      <c r="U3" s="82">
        <v>34.33</v>
      </c>
      <c r="V3" s="82">
        <v>39.04</v>
      </c>
      <c r="W3" s="82">
        <v>53.796999999999997</v>
      </c>
      <c r="X3" s="82">
        <v>57.464000000000006</v>
      </c>
      <c r="Y3" s="107">
        <v>60.528000000000006</v>
      </c>
      <c r="Z3" s="77">
        <v>62.930599999999998</v>
      </c>
      <c r="AA3" s="77">
        <v>67.735399999999998</v>
      </c>
      <c r="AB3" s="77">
        <v>68.456900000000005</v>
      </c>
      <c r="AC3" s="77"/>
      <c r="AD3" s="36"/>
      <c r="AE3" s="36"/>
      <c r="AF3" s="36"/>
    </row>
    <row r="4" spans="1:32" s="50" customFormat="1" ht="20.25" customHeight="1" thickBot="1" x14ac:dyDescent="0.25">
      <c r="A4" s="44"/>
      <c r="B4" s="45">
        <v>2010</v>
      </c>
      <c r="C4" s="44">
        <v>2019</v>
      </c>
      <c r="D4" s="46">
        <v>2020</v>
      </c>
      <c r="E4" s="46">
        <v>2021</v>
      </c>
      <c r="F4" s="46">
        <v>2022</v>
      </c>
      <c r="G4" s="47">
        <v>2023</v>
      </c>
      <c r="H4" s="47">
        <v>2024</v>
      </c>
      <c r="I4" s="47">
        <v>2025</v>
      </c>
      <c r="J4" s="33"/>
      <c r="K4" s="82" t="s">
        <v>62</v>
      </c>
      <c r="L4" s="82">
        <v>20.73</v>
      </c>
      <c r="M4" s="82">
        <v>24</v>
      </c>
      <c r="N4" s="82">
        <v>26.96</v>
      </c>
      <c r="O4" s="82">
        <v>30.44</v>
      </c>
      <c r="P4" s="82">
        <v>36.159999999999997</v>
      </c>
      <c r="Q4" s="82">
        <v>41.7</v>
      </c>
      <c r="R4" s="82">
        <v>41.94</v>
      </c>
      <c r="S4" s="82">
        <v>44.11</v>
      </c>
      <c r="T4" s="82">
        <v>53.14</v>
      </c>
      <c r="U4" s="82">
        <v>58.06</v>
      </c>
      <c r="V4" s="82">
        <v>65.599999999999994</v>
      </c>
      <c r="W4" s="82">
        <v>81.953000000000003</v>
      </c>
      <c r="X4" s="82">
        <v>83.15</v>
      </c>
      <c r="Y4" s="96">
        <v>89.427999999999997</v>
      </c>
      <c r="Z4" s="82">
        <v>88.235799999999998</v>
      </c>
      <c r="AA4" s="82">
        <v>92.847200000000001</v>
      </c>
      <c r="AB4" s="82">
        <v>90.662700000000001</v>
      </c>
      <c r="AC4" s="82"/>
      <c r="AD4" s="49"/>
      <c r="AE4" s="49"/>
      <c r="AF4" s="49"/>
    </row>
    <row r="5" spans="1:32" s="50" customFormat="1" ht="12" customHeight="1" x14ac:dyDescent="0.2">
      <c r="A5" s="51" t="s">
        <v>26</v>
      </c>
      <c r="B5" s="52">
        <v>13.64</v>
      </c>
      <c r="C5" s="53">
        <v>39</v>
      </c>
      <c r="D5" s="54">
        <v>53.796999999999997</v>
      </c>
      <c r="E5" s="54">
        <v>57.464000000000006</v>
      </c>
      <c r="F5" s="54">
        <v>60.528000000000006</v>
      </c>
      <c r="G5" s="55">
        <v>62.930599999999998</v>
      </c>
      <c r="H5" s="55">
        <v>67.735399999999998</v>
      </c>
      <c r="I5" s="55">
        <v>68.456900000000005</v>
      </c>
      <c r="J5" s="56"/>
      <c r="K5" s="82" t="s">
        <v>63</v>
      </c>
      <c r="L5" s="82">
        <v>1.17</v>
      </c>
      <c r="M5" s="82">
        <v>1.75</v>
      </c>
      <c r="N5" s="82">
        <v>1.46</v>
      </c>
      <c r="O5" s="82">
        <v>1.1399999999999999</v>
      </c>
      <c r="P5" s="82">
        <v>2.25</v>
      </c>
      <c r="Q5" s="82">
        <v>4.3499999999999996</v>
      </c>
      <c r="R5" s="82">
        <v>3.75</v>
      </c>
      <c r="S5" s="82">
        <v>4.9800000000000004</v>
      </c>
      <c r="T5" s="82">
        <v>5.68</v>
      </c>
      <c r="U5" s="82">
        <v>6.8</v>
      </c>
      <c r="V5" s="82">
        <v>8.1300000000000008</v>
      </c>
      <c r="W5" s="82">
        <v>14.89</v>
      </c>
      <c r="X5" s="82">
        <v>17.68</v>
      </c>
      <c r="Y5" s="96">
        <v>18.59</v>
      </c>
      <c r="Z5" s="82">
        <v>20.39</v>
      </c>
      <c r="AA5" s="82">
        <v>24.71</v>
      </c>
      <c r="AB5" s="82">
        <v>25.109000000000002</v>
      </c>
      <c r="AC5" s="82"/>
      <c r="AD5" s="49"/>
      <c r="AE5" s="49"/>
      <c r="AF5" s="49"/>
    </row>
    <row r="6" spans="1:32" s="50" customFormat="1" ht="12" customHeight="1" x14ac:dyDescent="0.2">
      <c r="A6" s="57" t="s">
        <v>64</v>
      </c>
      <c r="B6" s="58">
        <v>14.66</v>
      </c>
      <c r="C6" s="59">
        <v>42.6</v>
      </c>
      <c r="D6" s="60">
        <v>58.75</v>
      </c>
      <c r="E6" s="60">
        <v>62.74</v>
      </c>
      <c r="F6" s="60">
        <v>67.22</v>
      </c>
      <c r="G6" s="61">
        <v>69.05</v>
      </c>
      <c r="H6" s="61">
        <v>74.349999999999994</v>
      </c>
      <c r="I6" s="61">
        <v>75.73</v>
      </c>
      <c r="J6" s="56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49"/>
      <c r="AE6" s="49"/>
      <c r="AF6" s="49"/>
    </row>
    <row r="7" spans="1:32" s="50" customFormat="1" ht="12" customHeight="1" x14ac:dyDescent="0.2">
      <c r="A7" s="19" t="s">
        <v>27</v>
      </c>
      <c r="B7" s="62"/>
      <c r="C7" s="63"/>
      <c r="D7" s="64"/>
      <c r="E7" s="64"/>
      <c r="F7" s="64"/>
      <c r="G7" s="65"/>
      <c r="H7" s="65"/>
      <c r="I7" s="65"/>
      <c r="J7" s="66"/>
      <c r="K7" s="82" t="s">
        <v>65</v>
      </c>
      <c r="L7" s="82">
        <v>12.9</v>
      </c>
      <c r="M7" s="82">
        <v>15.2</v>
      </c>
      <c r="N7" s="82">
        <v>16.809999999999999</v>
      </c>
      <c r="O7" s="82">
        <v>19.7</v>
      </c>
      <c r="P7" s="82">
        <v>23.8</v>
      </c>
      <c r="Q7" s="82">
        <v>26.78</v>
      </c>
      <c r="R7" s="82">
        <v>28.5</v>
      </c>
      <c r="S7" s="82">
        <v>31.8</v>
      </c>
      <c r="T7" s="82">
        <v>38.64</v>
      </c>
      <c r="U7" s="82">
        <v>41.48</v>
      </c>
      <c r="V7" s="82">
        <v>46.75</v>
      </c>
      <c r="W7" s="82">
        <v>64.900000000000006</v>
      </c>
      <c r="X7" s="82">
        <v>69.400000000000006</v>
      </c>
      <c r="Y7" s="82">
        <v>73</v>
      </c>
      <c r="Z7" s="106">
        <v>76.34</v>
      </c>
      <c r="AA7" s="82">
        <v>81.099999999999994</v>
      </c>
      <c r="AB7" s="82">
        <v>81.430000000000007</v>
      </c>
      <c r="AC7" s="82"/>
      <c r="AD7" s="49"/>
      <c r="AE7" s="49"/>
      <c r="AF7" s="49"/>
    </row>
    <row r="8" spans="1:32" s="50" customFormat="1" ht="12" customHeight="1" x14ac:dyDescent="0.2">
      <c r="A8" s="24" t="s">
        <v>28</v>
      </c>
      <c r="B8" s="58">
        <v>14.98</v>
      </c>
      <c r="C8" s="59">
        <v>37.6</v>
      </c>
      <c r="D8" s="60">
        <v>53.12</v>
      </c>
      <c r="E8" s="60">
        <v>55.722999999999999</v>
      </c>
      <c r="F8" s="60">
        <v>61.463000000000001</v>
      </c>
      <c r="G8" s="61">
        <v>62.429299999999998</v>
      </c>
      <c r="H8" s="61">
        <v>66.986199999999997</v>
      </c>
      <c r="I8" s="61">
        <v>67.6708</v>
      </c>
      <c r="J8" s="56"/>
      <c r="K8" s="82" t="s">
        <v>66</v>
      </c>
      <c r="L8" s="82">
        <v>2.48</v>
      </c>
      <c r="M8" s="82">
        <v>3.2</v>
      </c>
      <c r="N8" s="104">
        <v>3.32</v>
      </c>
      <c r="O8" s="82">
        <v>7.35</v>
      </c>
      <c r="P8" s="82">
        <v>6.62</v>
      </c>
      <c r="Q8" s="82">
        <v>7.2</v>
      </c>
      <c r="R8" s="82">
        <v>5.7</v>
      </c>
      <c r="S8" s="82">
        <v>6.03</v>
      </c>
      <c r="T8" s="82">
        <v>10.050000000000001</v>
      </c>
      <c r="U8" s="82">
        <v>17.260000000000002</v>
      </c>
      <c r="V8" s="82">
        <v>16.399999999999999</v>
      </c>
      <c r="W8" s="82">
        <v>35.064</v>
      </c>
      <c r="X8" s="82">
        <v>43.531999999999996</v>
      </c>
      <c r="Y8" s="96">
        <v>37.871000000000002</v>
      </c>
      <c r="Z8" s="82">
        <v>38.668599999999998</v>
      </c>
      <c r="AA8" s="82">
        <v>52.934100000000001</v>
      </c>
      <c r="AB8" s="82">
        <v>59.790799999999997</v>
      </c>
      <c r="AC8" s="82"/>
      <c r="AD8" s="49"/>
      <c r="AE8" s="49"/>
      <c r="AF8" s="49"/>
    </row>
    <row r="9" spans="1:32" s="50" customFormat="1" ht="12" customHeight="1" x14ac:dyDescent="0.2">
      <c r="A9" s="24" t="s">
        <v>29</v>
      </c>
      <c r="B9" s="58">
        <v>12.36</v>
      </c>
      <c r="C9" s="59">
        <v>40.4</v>
      </c>
      <c r="D9" s="60">
        <v>54.437999999999995</v>
      </c>
      <c r="E9" s="60">
        <v>59.103999999999999</v>
      </c>
      <c r="F9" s="60">
        <v>59.631999999999998</v>
      </c>
      <c r="G9" s="61">
        <v>63.394500000000001</v>
      </c>
      <c r="H9" s="61">
        <v>68.407899999999998</v>
      </c>
      <c r="I9" s="61">
        <v>69.181799999999996</v>
      </c>
      <c r="J9" s="56"/>
      <c r="K9" s="82" t="s">
        <v>67</v>
      </c>
      <c r="L9" s="82">
        <v>23.76</v>
      </c>
      <c r="M9" s="82">
        <v>29</v>
      </c>
      <c r="N9" s="82">
        <v>30.64</v>
      </c>
      <c r="O9" s="82">
        <v>31.72</v>
      </c>
      <c r="P9" s="82">
        <v>38.130000000000003</v>
      </c>
      <c r="Q9" s="82">
        <v>46.6</v>
      </c>
      <c r="R9" s="82">
        <v>46.26</v>
      </c>
      <c r="S9" s="82">
        <v>48.3</v>
      </c>
      <c r="T9" s="82">
        <v>59.82</v>
      </c>
      <c r="U9" s="82">
        <v>58.35</v>
      </c>
      <c r="V9" s="82">
        <v>67.900000000000006</v>
      </c>
      <c r="W9" s="82">
        <v>82.652000000000001</v>
      </c>
      <c r="X9" s="82">
        <v>89.368000000000009</v>
      </c>
      <c r="Y9" s="96">
        <v>90.53</v>
      </c>
      <c r="Z9" s="82">
        <v>90.705399999999997</v>
      </c>
      <c r="AA9" s="82">
        <v>95.654399999999995</v>
      </c>
      <c r="AB9" s="82">
        <v>91.903599999999997</v>
      </c>
      <c r="AC9" s="82"/>
      <c r="AD9" s="49"/>
      <c r="AE9" s="49"/>
      <c r="AF9" s="49"/>
    </row>
    <row r="10" spans="1:32" s="50" customFormat="1" ht="12" customHeight="1" x14ac:dyDescent="0.2">
      <c r="A10" s="19" t="s">
        <v>30</v>
      </c>
      <c r="B10" s="62"/>
      <c r="C10" s="63"/>
      <c r="D10" s="64"/>
      <c r="E10" s="64"/>
      <c r="F10" s="64"/>
      <c r="G10" s="67"/>
      <c r="H10" s="67"/>
      <c r="I10" s="67"/>
      <c r="J10" s="66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49"/>
      <c r="AE10" s="49"/>
      <c r="AF10" s="49"/>
    </row>
    <row r="11" spans="1:32" s="50" customFormat="1" ht="12" customHeight="1" x14ac:dyDescent="0.2">
      <c r="A11" s="24" t="s">
        <v>31</v>
      </c>
      <c r="B11" s="58">
        <v>21.41</v>
      </c>
      <c r="C11" s="59">
        <v>60.2</v>
      </c>
      <c r="D11" s="60">
        <v>73.063000000000002</v>
      </c>
      <c r="E11" s="60">
        <v>73.537999999999997</v>
      </c>
      <c r="F11" s="60">
        <v>81.926000000000002</v>
      </c>
      <c r="G11" s="61">
        <v>82.442999999999998</v>
      </c>
      <c r="H11" s="61">
        <v>88.568200000000004</v>
      </c>
      <c r="I11" s="61">
        <v>91.686899999999994</v>
      </c>
      <c r="J11" s="56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49"/>
      <c r="AE11" s="49"/>
      <c r="AF11" s="49"/>
    </row>
    <row r="12" spans="1:32" s="50" customFormat="1" ht="12" customHeight="1" x14ac:dyDescent="0.2">
      <c r="A12" s="24" t="s">
        <v>32</v>
      </c>
      <c r="B12" s="58">
        <v>24</v>
      </c>
      <c r="C12" s="59">
        <v>65.599999999999994</v>
      </c>
      <c r="D12" s="60">
        <v>81.953000000000003</v>
      </c>
      <c r="E12" s="60">
        <v>83.15</v>
      </c>
      <c r="F12" s="60">
        <v>89.427999999999997</v>
      </c>
      <c r="G12" s="61">
        <v>88.235799999999998</v>
      </c>
      <c r="H12" s="61">
        <v>92.847200000000001</v>
      </c>
      <c r="I12" s="61">
        <v>90.662700000000001</v>
      </c>
      <c r="J12" s="56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49"/>
      <c r="AE12" s="49"/>
      <c r="AF12" s="49"/>
    </row>
    <row r="13" spans="1:32" s="50" customFormat="1" ht="12" customHeight="1" x14ac:dyDescent="0.2">
      <c r="A13" s="24" t="s">
        <v>33</v>
      </c>
      <c r="B13" s="58">
        <v>18.239999999999998</v>
      </c>
      <c r="C13" s="59">
        <v>52.9</v>
      </c>
      <c r="D13" s="60">
        <v>71.325999999999993</v>
      </c>
      <c r="E13" s="60">
        <v>78.19</v>
      </c>
      <c r="F13" s="60">
        <v>80.813999999999993</v>
      </c>
      <c r="G13" s="61">
        <v>83.923599999999993</v>
      </c>
      <c r="H13" s="61">
        <v>87.650300000000001</v>
      </c>
      <c r="I13" s="61">
        <v>89.334900000000005</v>
      </c>
      <c r="J13" s="56"/>
      <c r="K13" s="84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31"/>
      <c r="Y13" s="31"/>
      <c r="Z13" s="31"/>
      <c r="AA13" s="31"/>
      <c r="AB13" s="31"/>
      <c r="AC13" s="49"/>
      <c r="AD13" s="49"/>
      <c r="AE13" s="49"/>
      <c r="AF13" s="49"/>
    </row>
    <row r="14" spans="1:32" s="50" customFormat="1" ht="12" customHeight="1" x14ac:dyDescent="0.2">
      <c r="A14" s="24" t="s">
        <v>34</v>
      </c>
      <c r="B14" s="58">
        <v>11.47</v>
      </c>
      <c r="C14" s="59">
        <v>40.299999999999997</v>
      </c>
      <c r="D14" s="60">
        <v>61.323000000000008</v>
      </c>
      <c r="E14" s="60">
        <v>65.399000000000001</v>
      </c>
      <c r="F14" s="60">
        <v>70.382000000000005</v>
      </c>
      <c r="G14" s="61">
        <v>75.598500000000001</v>
      </c>
      <c r="H14" s="61">
        <v>79.454899999999995</v>
      </c>
      <c r="I14" s="61">
        <v>81.578699999999998</v>
      </c>
      <c r="J14" s="56"/>
      <c r="K14" s="84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31"/>
      <c r="Y14" s="31"/>
      <c r="Z14" s="31"/>
      <c r="AA14" s="31"/>
      <c r="AB14" s="31"/>
      <c r="AC14" s="49"/>
      <c r="AD14" s="49"/>
      <c r="AE14" s="49"/>
      <c r="AF14" s="49"/>
    </row>
    <row r="15" spans="1:32" s="50" customFormat="1" ht="12" customHeight="1" x14ac:dyDescent="0.2">
      <c r="A15" s="24" t="s">
        <v>35</v>
      </c>
      <c r="B15" s="58">
        <v>5.44</v>
      </c>
      <c r="C15" s="59">
        <v>26.2</v>
      </c>
      <c r="D15" s="60">
        <v>42.947000000000003</v>
      </c>
      <c r="E15" s="60">
        <v>49.08</v>
      </c>
      <c r="F15" s="60">
        <v>51.068999999999996</v>
      </c>
      <c r="G15" s="61">
        <v>56.510599999999997</v>
      </c>
      <c r="H15" s="61">
        <v>64.125799999999998</v>
      </c>
      <c r="I15" s="61">
        <v>63.912100000000002</v>
      </c>
      <c r="J15" s="56"/>
      <c r="K15" s="84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31"/>
      <c r="Y15" s="31"/>
      <c r="Z15" s="31"/>
      <c r="AA15" s="31"/>
      <c r="AB15" s="31"/>
      <c r="AC15" s="49"/>
      <c r="AD15" s="49"/>
      <c r="AE15" s="49"/>
      <c r="AF15" s="49"/>
    </row>
    <row r="16" spans="1:32" s="50" customFormat="1" ht="12" customHeight="1" x14ac:dyDescent="0.2">
      <c r="A16" s="24" t="s">
        <v>68</v>
      </c>
      <c r="B16" s="58">
        <v>1.75</v>
      </c>
      <c r="C16" s="59">
        <v>8.1300000000000008</v>
      </c>
      <c r="D16" s="60">
        <v>14.89</v>
      </c>
      <c r="E16" s="60">
        <v>17.68</v>
      </c>
      <c r="F16" s="60">
        <v>18.59</v>
      </c>
      <c r="G16" s="61">
        <v>20.39</v>
      </c>
      <c r="H16" s="61">
        <v>24.71</v>
      </c>
      <c r="I16" s="61">
        <v>25.109000000000002</v>
      </c>
      <c r="J16" s="66"/>
      <c r="K16" s="84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31"/>
      <c r="Y16" s="31"/>
      <c r="Z16" s="31"/>
      <c r="AA16" s="31"/>
      <c r="AB16" s="31"/>
      <c r="AC16" s="49"/>
      <c r="AD16" s="49"/>
      <c r="AE16" s="49"/>
      <c r="AF16" s="49"/>
    </row>
    <row r="17" spans="1:32" s="50" customFormat="1" ht="12" customHeight="1" x14ac:dyDescent="0.2">
      <c r="A17" s="19" t="s">
        <v>38</v>
      </c>
      <c r="B17" s="62"/>
      <c r="C17" s="63"/>
      <c r="D17" s="64"/>
      <c r="E17" s="64"/>
      <c r="F17" s="64"/>
      <c r="G17" s="67"/>
      <c r="H17" s="67"/>
      <c r="I17" s="67"/>
      <c r="J17" s="66"/>
      <c r="K17" s="84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31"/>
      <c r="Y17" s="31"/>
      <c r="Z17" s="31"/>
      <c r="AA17" s="31"/>
      <c r="AB17" s="31"/>
      <c r="AC17" s="49"/>
      <c r="AD17" s="49"/>
      <c r="AE17" s="49"/>
      <c r="AF17" s="49"/>
    </row>
    <row r="18" spans="1:32" s="50" customFormat="1" ht="12" customHeight="1" x14ac:dyDescent="0.2">
      <c r="A18" s="24" t="s">
        <v>39</v>
      </c>
      <c r="B18" s="58">
        <v>3.18</v>
      </c>
      <c r="C18" s="59">
        <v>16.399999999999999</v>
      </c>
      <c r="D18" s="60">
        <v>35.064</v>
      </c>
      <c r="E18" s="60">
        <v>43.531999999999996</v>
      </c>
      <c r="F18" s="60">
        <v>37.871000000000002</v>
      </c>
      <c r="G18" s="61">
        <v>38.668599999999998</v>
      </c>
      <c r="H18" s="61">
        <v>52.934100000000001</v>
      </c>
      <c r="I18" s="61">
        <v>59.790799999999997</v>
      </c>
      <c r="J18" s="56"/>
      <c r="K18" s="84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31"/>
      <c r="Y18" s="31"/>
      <c r="Z18" s="31"/>
      <c r="AA18" s="31"/>
      <c r="AB18" s="31"/>
    </row>
    <row r="19" spans="1:32" s="50" customFormat="1" ht="12" customHeight="1" x14ac:dyDescent="0.2">
      <c r="A19" s="24" t="s">
        <v>40</v>
      </c>
      <c r="B19" s="58">
        <v>8.0299999999999994</v>
      </c>
      <c r="C19" s="59">
        <v>30</v>
      </c>
      <c r="D19" s="60">
        <v>50.753999999999998</v>
      </c>
      <c r="E19" s="60">
        <v>50.780999999999999</v>
      </c>
      <c r="F19" s="60">
        <v>57.540999999999997</v>
      </c>
      <c r="G19" s="61">
        <v>64.219899999999996</v>
      </c>
      <c r="H19" s="61">
        <v>67.785700000000006</v>
      </c>
      <c r="I19" s="61">
        <v>68.280500000000004</v>
      </c>
      <c r="J19" s="56"/>
      <c r="K19" s="84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31"/>
      <c r="Y19" s="31"/>
      <c r="Z19" s="31"/>
      <c r="AA19" s="31"/>
      <c r="AB19" s="31"/>
    </row>
    <row r="20" spans="1:32" s="50" customFormat="1" ht="12" customHeight="1" x14ac:dyDescent="0.2">
      <c r="A20" s="24" t="s">
        <v>41</v>
      </c>
      <c r="B20" s="58">
        <v>20.45</v>
      </c>
      <c r="C20" s="59">
        <v>54.6</v>
      </c>
      <c r="D20" s="60">
        <v>71.706000000000003</v>
      </c>
      <c r="E20" s="60">
        <v>77.561000000000007</v>
      </c>
      <c r="F20" s="60">
        <v>79.818999999999988</v>
      </c>
      <c r="G20" s="61">
        <v>82.190100000000001</v>
      </c>
      <c r="H20" s="61">
        <v>87.101900000000001</v>
      </c>
      <c r="I20" s="61">
        <v>88.887900000000002</v>
      </c>
      <c r="J20" s="56"/>
      <c r="K20" s="84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31"/>
      <c r="Y20" s="31"/>
      <c r="Z20" s="31"/>
      <c r="AA20" s="31"/>
      <c r="AB20" s="31"/>
    </row>
    <row r="21" spans="1:32" s="50" customFormat="1" ht="12" customHeight="1" x14ac:dyDescent="0.2">
      <c r="A21" s="24" t="s">
        <v>42</v>
      </c>
      <c r="B21" s="58">
        <v>29</v>
      </c>
      <c r="C21" s="59">
        <v>67.900000000000006</v>
      </c>
      <c r="D21" s="60">
        <v>82.652000000000001</v>
      </c>
      <c r="E21" s="60">
        <v>89.368000000000009</v>
      </c>
      <c r="F21" s="60">
        <v>90.53</v>
      </c>
      <c r="G21" s="61">
        <v>90.705399999999997</v>
      </c>
      <c r="H21" s="61">
        <v>95.654399999999995</v>
      </c>
      <c r="I21" s="61">
        <v>91.903599999999997</v>
      </c>
      <c r="J21" s="56"/>
      <c r="K21" s="84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31"/>
      <c r="Y21" s="31"/>
      <c r="Z21" s="31"/>
      <c r="AA21" s="31"/>
      <c r="AB21" s="31"/>
    </row>
    <row r="22" spans="1:32" s="50" customFormat="1" ht="12" customHeight="1" x14ac:dyDescent="0.2">
      <c r="A22" s="19" t="s">
        <v>43</v>
      </c>
      <c r="B22" s="62"/>
      <c r="C22" s="63"/>
      <c r="D22" s="64"/>
      <c r="E22" s="64"/>
      <c r="F22" s="64"/>
      <c r="G22" s="67"/>
      <c r="H22" s="67"/>
      <c r="I22" s="67"/>
      <c r="J22" s="66"/>
      <c r="K22" s="84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31"/>
      <c r="Y22" s="31"/>
      <c r="Z22" s="31"/>
      <c r="AA22" s="31"/>
      <c r="AB22" s="31"/>
    </row>
    <row r="23" spans="1:32" s="50" customFormat="1" ht="12" customHeight="1" x14ac:dyDescent="0.2">
      <c r="A23" s="24" t="s">
        <v>44</v>
      </c>
      <c r="B23" s="58">
        <v>17.510000000000002</v>
      </c>
      <c r="C23" s="59">
        <v>49.3</v>
      </c>
      <c r="D23" s="60">
        <v>67.77</v>
      </c>
      <c r="E23" s="60">
        <v>72.670999999999992</v>
      </c>
      <c r="F23" s="60">
        <v>75.55</v>
      </c>
      <c r="G23" s="61">
        <v>78.520700000000005</v>
      </c>
      <c r="H23" s="61">
        <v>83.089799999999997</v>
      </c>
      <c r="I23" s="61">
        <v>83.150700000000001</v>
      </c>
      <c r="J23" s="56"/>
      <c r="K23" s="84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31"/>
      <c r="Y23" s="31"/>
      <c r="Z23" s="31"/>
      <c r="AA23" s="31"/>
      <c r="AB23" s="31"/>
    </row>
    <row r="24" spans="1:32" s="50" customFormat="1" ht="12" customHeight="1" x14ac:dyDescent="0.2">
      <c r="A24" s="24" t="s">
        <v>45</v>
      </c>
      <c r="B24" s="58">
        <v>22.72</v>
      </c>
      <c r="C24" s="59">
        <v>64.099999999999994</v>
      </c>
      <c r="D24" s="60">
        <v>79.525000000000006</v>
      </c>
      <c r="E24" s="60">
        <v>85.555000000000007</v>
      </c>
      <c r="F24" s="60">
        <v>91.381</v>
      </c>
      <c r="G24" s="61">
        <v>88.979600000000005</v>
      </c>
      <c r="H24" s="61">
        <v>89.363900000000001</v>
      </c>
      <c r="I24" s="61">
        <v>92.566000000000003</v>
      </c>
      <c r="J24" s="56"/>
      <c r="K24" s="84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31"/>
      <c r="Y24" s="31"/>
      <c r="Z24" s="31"/>
      <c r="AA24" s="31"/>
      <c r="AB24" s="31"/>
    </row>
    <row r="25" spans="1:32" s="50" customFormat="1" ht="12" customHeight="1" x14ac:dyDescent="0.2">
      <c r="A25" s="24" t="s">
        <v>46</v>
      </c>
      <c r="B25" s="58">
        <v>24.07</v>
      </c>
      <c r="C25" s="59">
        <v>59.2</v>
      </c>
      <c r="D25" s="60">
        <v>74.304000000000002</v>
      </c>
      <c r="E25" s="60">
        <v>71.745000000000005</v>
      </c>
      <c r="F25" s="60">
        <v>82.650999999999996</v>
      </c>
      <c r="G25" s="61">
        <v>82.278199999999998</v>
      </c>
      <c r="H25" s="61">
        <v>89.210800000000006</v>
      </c>
      <c r="I25" s="61">
        <v>92.813400000000001</v>
      </c>
      <c r="J25" s="56"/>
      <c r="K25" s="84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31"/>
      <c r="Y25" s="31"/>
      <c r="Z25" s="31"/>
      <c r="AA25" s="31"/>
      <c r="AB25" s="31"/>
    </row>
    <row r="26" spans="1:32" s="50" customFormat="1" ht="12" customHeight="1" x14ac:dyDescent="0.2">
      <c r="A26" s="24" t="s">
        <v>47</v>
      </c>
      <c r="B26" s="58">
        <v>2.0499999999999998</v>
      </c>
      <c r="C26" s="59">
        <v>8.9</v>
      </c>
      <c r="D26" s="60">
        <v>15.315999999999999</v>
      </c>
      <c r="E26" s="60">
        <v>18.891999999999999</v>
      </c>
      <c r="F26" s="60">
        <v>19.71</v>
      </c>
      <c r="G26" s="61">
        <v>20.555299999999999</v>
      </c>
      <c r="H26" s="61">
        <v>24.786899999999999</v>
      </c>
      <c r="I26" s="61">
        <v>25.730899999999998</v>
      </c>
      <c r="J26" s="56"/>
      <c r="K26" s="84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31"/>
      <c r="Y26" s="31"/>
      <c r="Z26" s="31"/>
      <c r="AA26" s="31"/>
      <c r="AB26" s="31"/>
    </row>
    <row r="27" spans="1:32" s="50" customFormat="1" ht="12" customHeight="1" x14ac:dyDescent="0.2">
      <c r="A27" s="24" t="s">
        <v>48</v>
      </c>
      <c r="B27" s="58">
        <v>4.3899999999999997</v>
      </c>
      <c r="C27" s="59">
        <v>14.6</v>
      </c>
      <c r="D27" s="60">
        <v>33.032000000000004</v>
      </c>
      <c r="E27" s="60">
        <v>39.832000000000001</v>
      </c>
      <c r="F27" s="60">
        <v>31.574999999999996</v>
      </c>
      <c r="G27" s="61">
        <v>33.816899999999997</v>
      </c>
      <c r="H27" s="61">
        <v>39.124200000000002</v>
      </c>
      <c r="I27" s="61">
        <v>38.755699999999997</v>
      </c>
      <c r="J27" s="56"/>
      <c r="K27" s="84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31"/>
      <c r="Y27" s="31"/>
      <c r="Z27" s="31"/>
      <c r="AA27" s="31"/>
      <c r="AB27" s="31"/>
    </row>
    <row r="28" spans="1:32" s="50" customFormat="1" ht="12" customHeight="1" x14ac:dyDescent="0.2">
      <c r="A28" s="68"/>
      <c r="B28" s="68"/>
      <c r="C28" s="48"/>
      <c r="D28" s="48"/>
      <c r="E28" s="48"/>
      <c r="F28" s="48"/>
      <c r="G28" s="69"/>
      <c r="H28" s="69"/>
      <c r="I28" s="69"/>
      <c r="J28" s="69"/>
      <c r="K28" s="95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31"/>
      <c r="Y28" s="31"/>
      <c r="Z28" s="31"/>
      <c r="AA28" s="31"/>
      <c r="AB28" s="31"/>
    </row>
    <row r="29" spans="1:32" s="40" customFormat="1" ht="29.25" customHeight="1" x14ac:dyDescent="0.25">
      <c r="A29" s="113" t="s">
        <v>119</v>
      </c>
      <c r="B29" s="113"/>
      <c r="C29" s="113"/>
      <c r="D29" s="113"/>
      <c r="E29" s="113"/>
      <c r="F29" s="113"/>
      <c r="G29" s="113"/>
      <c r="H29" s="113"/>
      <c r="I29" s="113"/>
      <c r="J29" s="37"/>
      <c r="K29" s="79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80"/>
      <c r="W29" s="80"/>
      <c r="X29" s="38"/>
      <c r="Y29" s="38"/>
      <c r="Z29" s="38"/>
      <c r="AA29" s="38"/>
      <c r="AB29" s="38"/>
    </row>
    <row r="30" spans="1:32" s="50" customFormat="1" ht="12" customHeight="1" x14ac:dyDescent="0.25">
      <c r="A30" s="70"/>
      <c r="B30" s="70"/>
      <c r="C30" s="70"/>
      <c r="D30" s="70"/>
      <c r="E30" s="70"/>
      <c r="F30" s="70"/>
      <c r="G30" s="70"/>
      <c r="I30" s="26" t="s">
        <v>60</v>
      </c>
      <c r="J30" s="69"/>
      <c r="K30" s="95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82"/>
      <c r="W30" s="82"/>
    </row>
    <row r="31" spans="1:32" s="50" customFormat="1" ht="12" customHeight="1" x14ac:dyDescent="0.25">
      <c r="A31" s="70"/>
      <c r="B31" s="70"/>
      <c r="C31" s="70"/>
      <c r="D31" s="70"/>
      <c r="E31" s="70"/>
      <c r="F31" s="70"/>
      <c r="G31" s="70"/>
      <c r="H31" s="70"/>
      <c r="I31" s="70"/>
      <c r="J31" s="69"/>
      <c r="K31" s="95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82"/>
      <c r="W31" s="82"/>
    </row>
    <row r="32" spans="1:32" s="50" customFormat="1" ht="12" customHeight="1" x14ac:dyDescent="0.2">
      <c r="A32" s="70"/>
      <c r="B32" s="70"/>
      <c r="C32" s="70"/>
      <c r="D32" s="70"/>
      <c r="E32" s="70"/>
      <c r="F32" s="70"/>
      <c r="G32" s="70"/>
      <c r="H32" s="70"/>
      <c r="I32" s="70"/>
      <c r="J32" s="69"/>
      <c r="K32" s="95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</row>
    <row r="33" spans="1:23" s="50" customFormat="1" ht="12" customHeight="1" x14ac:dyDescent="0.2">
      <c r="A33" s="70"/>
      <c r="B33" s="70"/>
      <c r="C33" s="70"/>
      <c r="D33" s="70"/>
      <c r="E33" s="70"/>
      <c r="F33" s="70"/>
      <c r="G33" s="70"/>
      <c r="H33" s="70"/>
      <c r="I33" s="70"/>
      <c r="J33" s="66"/>
      <c r="K33" s="105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2"/>
    </row>
    <row r="34" spans="1:23" s="50" customFormat="1" ht="12" customHeight="1" x14ac:dyDescent="0.2">
      <c r="A34" s="70"/>
      <c r="B34" s="70"/>
      <c r="C34" s="70"/>
      <c r="D34" s="70"/>
      <c r="E34" s="70"/>
      <c r="F34" s="70"/>
      <c r="G34" s="70"/>
      <c r="H34" s="70"/>
      <c r="I34" s="70"/>
      <c r="J34" s="71"/>
      <c r="K34" s="97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</row>
    <row r="35" spans="1:23" s="50" customFormat="1" ht="21" customHeight="1" x14ac:dyDescent="0.2">
      <c r="A35" s="70"/>
      <c r="B35" s="70"/>
      <c r="C35" s="70"/>
      <c r="D35" s="70"/>
      <c r="E35" s="70"/>
      <c r="F35" s="70"/>
      <c r="G35" s="70"/>
      <c r="H35" s="70"/>
      <c r="I35" s="70"/>
      <c r="J35" s="72"/>
      <c r="K35" s="98"/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82"/>
      <c r="W35" s="82"/>
    </row>
    <row r="36" spans="1:23" ht="12" customHeight="1" x14ac:dyDescent="0.25">
      <c r="A36" s="70"/>
      <c r="B36" s="70"/>
      <c r="C36" s="70"/>
      <c r="D36" s="70"/>
      <c r="E36" s="70"/>
      <c r="F36" s="70"/>
      <c r="G36" s="70"/>
      <c r="H36" s="70"/>
      <c r="I36" s="70"/>
      <c r="J36" s="33"/>
      <c r="K36" s="78"/>
    </row>
    <row r="37" spans="1:23" ht="12" customHeight="1" x14ac:dyDescent="0.25">
      <c r="A37" s="70"/>
      <c r="B37" s="70"/>
      <c r="C37" s="70"/>
      <c r="D37" s="70"/>
      <c r="E37" s="70"/>
      <c r="F37" s="70"/>
      <c r="G37" s="70"/>
      <c r="H37" s="70"/>
      <c r="I37" s="70"/>
      <c r="J37" s="33"/>
      <c r="K37" s="78"/>
    </row>
    <row r="38" spans="1:23" ht="16.5" customHeight="1" x14ac:dyDescent="0.25">
      <c r="A38" s="70"/>
      <c r="B38" s="70"/>
      <c r="C38" s="70"/>
      <c r="D38" s="70"/>
      <c r="E38" s="70"/>
      <c r="F38" s="70"/>
      <c r="G38" s="70"/>
      <c r="H38" s="70"/>
      <c r="I38" s="70"/>
      <c r="J38" s="33"/>
      <c r="K38" s="78"/>
    </row>
    <row r="39" spans="1:23" ht="12" customHeight="1" x14ac:dyDescent="0.25">
      <c r="A39" s="70"/>
      <c r="B39" s="70"/>
      <c r="C39" s="70"/>
      <c r="D39" s="70"/>
      <c r="E39" s="70"/>
      <c r="F39" s="70"/>
      <c r="G39" s="70"/>
      <c r="H39" s="70"/>
      <c r="I39" s="70"/>
      <c r="J39" s="33"/>
      <c r="K39" s="78"/>
    </row>
    <row r="40" spans="1:23" ht="12" customHeight="1" x14ac:dyDescent="0.25">
      <c r="A40" s="70"/>
      <c r="B40" s="70"/>
      <c r="C40" s="70"/>
      <c r="D40" s="70"/>
      <c r="E40" s="70"/>
      <c r="F40" s="70"/>
      <c r="G40" s="70"/>
      <c r="H40" s="70"/>
      <c r="I40" s="70"/>
      <c r="J40" s="33"/>
      <c r="K40" s="78"/>
    </row>
    <row r="41" spans="1:23" ht="12" customHeight="1" x14ac:dyDescent="0.25">
      <c r="A41" s="70"/>
      <c r="B41" s="70"/>
      <c r="C41" s="70"/>
      <c r="D41" s="70"/>
      <c r="E41" s="70"/>
      <c r="F41" s="70"/>
      <c r="G41" s="70"/>
      <c r="H41" s="70"/>
      <c r="I41" s="70"/>
      <c r="J41" s="33"/>
      <c r="K41" s="78"/>
    </row>
    <row r="42" spans="1:23" ht="12" customHeight="1" x14ac:dyDescent="0.25">
      <c r="A42" s="70"/>
      <c r="B42" s="70"/>
      <c r="C42" s="70"/>
      <c r="D42" s="70"/>
      <c r="E42" s="70"/>
      <c r="F42" s="70"/>
      <c r="G42" s="70"/>
      <c r="H42" s="70"/>
      <c r="I42" s="70"/>
      <c r="J42" s="33"/>
      <c r="K42" s="78"/>
    </row>
    <row r="43" spans="1:23" ht="12" customHeight="1" x14ac:dyDescent="0.25">
      <c r="A43" s="70"/>
      <c r="B43" s="70"/>
      <c r="C43" s="70"/>
      <c r="D43" s="70"/>
      <c r="E43" s="70"/>
      <c r="F43" s="70"/>
      <c r="G43" s="70"/>
      <c r="H43" s="70"/>
      <c r="I43" s="70"/>
      <c r="J43" s="33"/>
      <c r="K43" s="78"/>
      <c r="L43" s="77"/>
    </row>
    <row r="44" spans="1:23" ht="12" customHeight="1" x14ac:dyDescent="0.25">
      <c r="A44" s="70"/>
      <c r="B44" s="70"/>
      <c r="C44" s="70"/>
      <c r="D44" s="70"/>
      <c r="E44" s="70"/>
      <c r="F44" s="70"/>
      <c r="G44" s="70"/>
      <c r="H44" s="70"/>
      <c r="I44" s="70"/>
      <c r="J44" s="33"/>
      <c r="K44" s="78"/>
      <c r="L44" s="77"/>
    </row>
    <row r="45" spans="1:23" ht="12" customHeight="1" x14ac:dyDescent="0.25">
      <c r="A45" s="70"/>
      <c r="B45" s="70"/>
      <c r="C45" s="70"/>
      <c r="D45" s="70"/>
      <c r="E45" s="70"/>
      <c r="F45" s="70"/>
      <c r="G45" s="70"/>
      <c r="H45" s="70"/>
      <c r="I45" s="70"/>
      <c r="J45" s="33"/>
      <c r="K45" s="99"/>
      <c r="L45" s="77"/>
    </row>
    <row r="46" spans="1:23" ht="12" customHeight="1" x14ac:dyDescent="0.25">
      <c r="A46" s="70"/>
      <c r="B46" s="70"/>
      <c r="C46" s="70"/>
      <c r="D46" s="70"/>
      <c r="E46" s="70"/>
      <c r="F46" s="70"/>
      <c r="G46" s="70"/>
      <c r="H46" s="70"/>
      <c r="I46" s="70"/>
      <c r="J46" s="33"/>
      <c r="K46" s="78"/>
    </row>
    <row r="47" spans="1:23" ht="17.25" customHeight="1" x14ac:dyDescent="0.25">
      <c r="A47" s="70"/>
      <c r="B47" s="70"/>
      <c r="C47" s="70"/>
      <c r="D47" s="70"/>
      <c r="E47" s="70"/>
      <c r="F47" s="70"/>
      <c r="G47" s="70"/>
      <c r="H47" s="70"/>
      <c r="I47" s="70"/>
      <c r="J47" s="33"/>
      <c r="K47" s="78"/>
    </row>
    <row r="48" spans="1:23" ht="15.75" customHeight="1" x14ac:dyDescent="0.25">
      <c r="A48" s="70"/>
      <c r="B48" s="70"/>
      <c r="C48" s="70"/>
      <c r="D48" s="70"/>
      <c r="E48" s="70"/>
      <c r="F48" s="70"/>
      <c r="G48" s="70"/>
      <c r="H48" s="70"/>
      <c r="I48" s="70"/>
      <c r="J48" s="33"/>
      <c r="K48" s="78"/>
    </row>
    <row r="49" spans="1:23" ht="12" customHeight="1" x14ac:dyDescent="0.25">
      <c r="A49" s="70"/>
      <c r="B49" s="70"/>
      <c r="C49" s="70"/>
      <c r="D49" s="70"/>
      <c r="E49" s="70"/>
      <c r="F49" s="70"/>
      <c r="G49" s="70"/>
      <c r="H49" s="70"/>
      <c r="I49" s="70"/>
      <c r="J49" s="33"/>
      <c r="K49" s="78"/>
      <c r="L49" s="77"/>
    </row>
    <row r="50" spans="1:23" ht="12" customHeight="1" x14ac:dyDescent="0.25">
      <c r="A50" s="70"/>
      <c r="B50" s="70"/>
      <c r="C50" s="70"/>
      <c r="D50" s="70"/>
      <c r="E50" s="70"/>
      <c r="F50" s="70"/>
      <c r="G50" s="70"/>
      <c r="H50" s="70"/>
      <c r="I50" s="70"/>
      <c r="J50" s="73"/>
      <c r="K50" s="100"/>
    </row>
    <row r="51" spans="1:23" ht="12" customHeight="1" x14ac:dyDescent="0.25">
      <c r="A51" s="70"/>
      <c r="B51" s="70"/>
      <c r="C51" s="70"/>
      <c r="D51" s="70"/>
      <c r="E51" s="70"/>
      <c r="F51" s="70"/>
      <c r="G51" s="70"/>
      <c r="H51" s="70"/>
      <c r="I51" s="70"/>
      <c r="J51" s="73"/>
      <c r="K51" s="100"/>
      <c r="L51" s="82"/>
      <c r="M51" s="82"/>
    </row>
    <row r="52" spans="1:23" ht="12" customHeight="1" x14ac:dyDescent="0.25">
      <c r="A52" s="70"/>
      <c r="B52" s="70"/>
      <c r="C52" s="70"/>
      <c r="D52" s="70"/>
      <c r="E52" s="70"/>
      <c r="F52" s="70"/>
      <c r="G52" s="70"/>
      <c r="H52" s="70"/>
      <c r="I52" s="70"/>
      <c r="J52" s="73"/>
      <c r="K52" s="100"/>
      <c r="L52" s="82"/>
      <c r="M52" s="82"/>
    </row>
    <row r="53" spans="1:23" ht="12" customHeight="1" x14ac:dyDescent="0.25">
      <c r="B53" s="30"/>
      <c r="C53" s="70"/>
      <c r="D53" s="70"/>
      <c r="E53" s="70"/>
      <c r="F53" s="70"/>
      <c r="G53" s="70"/>
      <c r="H53" s="70"/>
      <c r="I53" s="70"/>
      <c r="J53" s="73"/>
      <c r="K53" s="100"/>
      <c r="L53" s="82"/>
      <c r="M53" s="82"/>
    </row>
    <row r="54" spans="1:23" ht="12" customHeight="1" x14ac:dyDescent="0.25">
      <c r="A54" s="30"/>
      <c r="B54" s="74"/>
      <c r="C54" s="70"/>
      <c r="D54" s="70"/>
      <c r="E54" s="70"/>
      <c r="F54" s="70"/>
      <c r="G54" s="70"/>
      <c r="H54" s="70"/>
      <c r="I54" s="70"/>
      <c r="J54" s="73"/>
      <c r="K54" s="100"/>
      <c r="L54" s="82"/>
      <c r="M54" s="82"/>
    </row>
    <row r="55" spans="1:23" ht="12" customHeight="1" x14ac:dyDescent="0.25">
      <c r="A55" s="41"/>
      <c r="B55" s="41"/>
      <c r="C55" s="70"/>
      <c r="D55" s="70"/>
      <c r="E55" s="70"/>
      <c r="F55" s="70"/>
      <c r="G55" s="70"/>
      <c r="H55" s="70"/>
      <c r="I55" s="70"/>
      <c r="J55" s="73"/>
      <c r="K55" s="100"/>
      <c r="L55" s="82"/>
      <c r="M55" s="82"/>
    </row>
    <row r="56" spans="1:23" ht="12" customHeight="1" x14ac:dyDescent="0.25">
      <c r="A56" s="70"/>
      <c r="B56" s="70"/>
      <c r="C56" s="70"/>
      <c r="D56" s="70"/>
      <c r="E56" s="70"/>
      <c r="F56" s="70"/>
      <c r="G56" s="70"/>
      <c r="H56" s="70"/>
      <c r="I56" s="70"/>
      <c r="J56" s="73"/>
      <c r="K56" s="100"/>
      <c r="L56" s="82"/>
      <c r="M56" s="82"/>
    </row>
    <row r="57" spans="1:23" ht="12" customHeight="1" x14ac:dyDescent="0.25">
      <c r="A57" s="70"/>
      <c r="B57" s="70"/>
      <c r="C57" s="70"/>
      <c r="D57" s="70"/>
      <c r="E57" s="70"/>
      <c r="F57" s="70"/>
      <c r="G57" s="70"/>
      <c r="H57" s="70"/>
      <c r="I57" s="70"/>
      <c r="J57" s="73"/>
      <c r="K57" s="100"/>
      <c r="L57" s="82"/>
      <c r="M57" s="82"/>
    </row>
    <row r="58" spans="1:23" ht="12" customHeight="1" x14ac:dyDescent="0.25">
      <c r="A58" s="70"/>
      <c r="B58" s="70"/>
      <c r="C58" s="70"/>
      <c r="D58" s="70"/>
      <c r="E58" s="70"/>
      <c r="F58" s="70"/>
      <c r="G58" s="70"/>
      <c r="H58" s="70"/>
      <c r="I58" s="70"/>
      <c r="J58" s="73"/>
      <c r="K58" s="100"/>
      <c r="L58" s="82"/>
      <c r="M58" s="82"/>
    </row>
    <row r="59" spans="1:23" ht="12" customHeight="1" x14ac:dyDescent="0.25">
      <c r="A59" s="70"/>
      <c r="B59" s="70"/>
      <c r="C59" s="70"/>
      <c r="D59" s="70"/>
      <c r="E59" s="70"/>
      <c r="F59" s="70"/>
      <c r="G59" s="70"/>
      <c r="H59" s="70"/>
      <c r="I59" s="70"/>
      <c r="J59" s="75"/>
      <c r="K59" s="101"/>
      <c r="L59" s="82"/>
      <c r="M59" s="82"/>
    </row>
    <row r="60" spans="1:23" ht="12" customHeight="1" x14ac:dyDescent="0.25">
      <c r="A60" s="6"/>
      <c r="B60" s="6"/>
      <c r="C60" s="70"/>
      <c r="D60" s="70"/>
      <c r="E60" s="70"/>
      <c r="F60" s="70"/>
      <c r="G60" s="70"/>
      <c r="H60" s="70"/>
      <c r="I60" s="70"/>
      <c r="J60" s="6"/>
      <c r="K60" s="102"/>
    </row>
    <row r="61" spans="1:23" ht="12" customHeight="1" x14ac:dyDescent="0.25">
      <c r="A61" s="6"/>
      <c r="B61" s="6"/>
      <c r="C61" s="70"/>
      <c r="D61" s="70"/>
      <c r="E61" s="70"/>
      <c r="F61" s="70"/>
      <c r="G61" s="70"/>
      <c r="H61" s="70"/>
      <c r="I61" s="70"/>
      <c r="J61" s="6"/>
      <c r="K61" s="102"/>
    </row>
    <row r="62" spans="1:23" ht="12" customHeight="1" x14ac:dyDescent="0.25">
      <c r="A62" s="6"/>
      <c r="B62" s="6"/>
      <c r="C62" s="70"/>
      <c r="D62" s="70"/>
      <c r="E62" s="70"/>
      <c r="F62" s="70"/>
      <c r="G62" s="70"/>
      <c r="H62" s="70"/>
      <c r="I62" s="70"/>
      <c r="J62" s="6"/>
      <c r="K62" s="102"/>
    </row>
    <row r="63" spans="1:23" ht="12" customHeight="1" x14ac:dyDescent="0.25">
      <c r="A63" s="70"/>
      <c r="B63" s="70"/>
      <c r="C63" s="70"/>
      <c r="D63" s="70"/>
      <c r="E63" s="70"/>
      <c r="F63" s="70"/>
      <c r="G63" s="70"/>
      <c r="H63" s="70"/>
      <c r="I63" s="70"/>
      <c r="J63" s="6"/>
      <c r="K63" s="102"/>
    </row>
    <row r="64" spans="1:23" s="7" customFormat="1" ht="12" customHeight="1" x14ac:dyDescent="0.25">
      <c r="A64" s="6"/>
      <c r="B64" s="6"/>
      <c r="C64" s="6"/>
      <c r="D64" s="6"/>
      <c r="E64" s="6"/>
      <c r="F64" s="6"/>
      <c r="G64" s="6"/>
      <c r="H64" s="6"/>
      <c r="I64" s="6"/>
      <c r="J64" s="6"/>
      <c r="K64" s="102"/>
      <c r="L64" s="25"/>
      <c r="M64" s="77"/>
      <c r="N64" s="25"/>
      <c r="O64" s="25"/>
      <c r="P64" s="25"/>
      <c r="Q64" s="25"/>
      <c r="R64" s="25"/>
      <c r="S64" s="25"/>
      <c r="T64" s="25"/>
      <c r="U64" s="25"/>
      <c r="V64" s="25"/>
      <c r="W64" s="25"/>
    </row>
    <row r="65" spans="1:23" s="7" customFormat="1" ht="12" customHeight="1" x14ac:dyDescent="0.25">
      <c r="A65" s="6"/>
      <c r="B65" s="6"/>
      <c r="C65" s="6"/>
      <c r="D65" s="6"/>
      <c r="E65" s="6"/>
      <c r="F65" s="6"/>
      <c r="G65" s="6"/>
      <c r="H65" s="6"/>
      <c r="I65" s="6"/>
      <c r="J65" s="6"/>
      <c r="K65" s="102"/>
      <c r="L65" s="25"/>
      <c r="M65" s="77"/>
      <c r="N65" s="25"/>
      <c r="O65" s="25"/>
      <c r="P65" s="25"/>
      <c r="Q65" s="25"/>
      <c r="R65" s="25"/>
      <c r="S65" s="25"/>
      <c r="T65" s="25"/>
      <c r="U65" s="25"/>
      <c r="V65" s="25"/>
      <c r="W65" s="25"/>
    </row>
    <row r="66" spans="1:23" ht="12" customHeight="1" x14ac:dyDescent="0.25">
      <c r="A66" s="6"/>
      <c r="B66" s="6"/>
      <c r="C66" s="6"/>
      <c r="D66" s="6"/>
      <c r="E66" s="6"/>
      <c r="F66" s="6"/>
      <c r="G66" s="6"/>
      <c r="H66" s="6"/>
      <c r="I66" s="6"/>
      <c r="J66" s="6"/>
      <c r="K66" s="102"/>
    </row>
  </sheetData>
  <mergeCells count="1">
    <mergeCell ref="A29:I29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154D5-3458-43C5-90F2-6D51BD003480}">
  <sheetPr>
    <tabColor rgb="FF92D050"/>
  </sheetPr>
  <dimension ref="A1:W58"/>
  <sheetViews>
    <sheetView showGridLines="0" zoomScaleNormal="100" zoomScaleSheetLayoutView="100" workbookViewId="0">
      <selection activeCell="D29" sqref="D29"/>
    </sheetView>
  </sheetViews>
  <sheetFormatPr defaultColWidth="9.140625" defaultRowHeight="9.75" x14ac:dyDescent="0.2"/>
  <cols>
    <col min="1" max="1" width="19.42578125" style="7" customWidth="1"/>
    <col min="2" max="10" width="7.28515625" style="7" customWidth="1"/>
    <col min="11" max="15" width="7.28515625" style="25" customWidth="1"/>
    <col min="16" max="23" width="9.140625" style="25"/>
    <col min="24" max="16384" width="9.140625" style="7"/>
  </cols>
  <sheetData>
    <row r="1" spans="1:16" ht="12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</row>
    <row r="2" spans="1:16" ht="18" customHeight="1" x14ac:dyDescent="0.2">
      <c r="A2" s="8" t="s">
        <v>16</v>
      </c>
      <c r="B2" s="76"/>
      <c r="C2" s="6"/>
      <c r="D2" s="6"/>
      <c r="E2" s="6"/>
      <c r="F2" s="6"/>
      <c r="G2" s="6"/>
      <c r="H2" s="6"/>
      <c r="I2" s="6"/>
      <c r="J2" s="6"/>
    </row>
    <row r="3" spans="1:16" ht="7.5" customHeight="1" x14ac:dyDescent="0.2">
      <c r="A3" s="8"/>
      <c r="B3" s="76"/>
      <c r="C3" s="6"/>
      <c r="D3" s="6"/>
      <c r="E3" s="6"/>
      <c r="F3" s="6"/>
      <c r="G3" s="6"/>
      <c r="H3" s="6"/>
      <c r="I3" s="6"/>
      <c r="J3" s="6"/>
    </row>
    <row r="4" spans="1:16" ht="15" customHeight="1" x14ac:dyDescent="0.2">
      <c r="A4" s="9"/>
      <c r="B4" s="9"/>
      <c r="C4" s="6"/>
      <c r="D4" s="6"/>
      <c r="E4" s="6"/>
      <c r="F4" s="6"/>
      <c r="G4" s="6"/>
      <c r="H4" s="6"/>
      <c r="I4" s="6"/>
      <c r="J4" s="26" t="s">
        <v>69</v>
      </c>
    </row>
    <row r="5" spans="1:16" ht="12" customHeight="1" x14ac:dyDescent="0.2"/>
    <row r="6" spans="1:16" ht="12" customHeight="1" x14ac:dyDescent="0.2"/>
    <row r="7" spans="1:16" ht="12" customHeight="1" x14ac:dyDescent="0.2"/>
    <row r="8" spans="1:16" ht="12" customHeight="1" x14ac:dyDescent="0.2">
      <c r="N8" s="25" t="s">
        <v>70</v>
      </c>
      <c r="O8" s="25" t="s">
        <v>71</v>
      </c>
      <c r="P8" s="25" t="s">
        <v>72</v>
      </c>
    </row>
    <row r="9" spans="1:16" ht="12" customHeight="1" x14ac:dyDescent="0.2">
      <c r="M9" s="25" t="s">
        <v>73</v>
      </c>
      <c r="N9" s="25">
        <v>86.655699999999996</v>
      </c>
      <c r="O9" s="25">
        <v>93.877299999999991</v>
      </c>
      <c r="P9" s="25">
        <v>73.145099999999999</v>
      </c>
    </row>
    <row r="10" spans="1:16" ht="12" customHeight="1" x14ac:dyDescent="0.2">
      <c r="M10" s="25" t="s">
        <v>74</v>
      </c>
      <c r="N10" s="25">
        <v>85.937699999999992</v>
      </c>
      <c r="O10" s="25">
        <v>85.959900000000005</v>
      </c>
      <c r="P10" s="25">
        <v>67.091800000000006</v>
      </c>
    </row>
    <row r="11" spans="1:16" ht="12" customHeight="1" x14ac:dyDescent="0.2">
      <c r="M11" s="25" t="s">
        <v>75</v>
      </c>
      <c r="N11" s="25">
        <v>81.792400000000001</v>
      </c>
      <c r="O11" s="25">
        <v>85.193799999999996</v>
      </c>
      <c r="P11" s="25">
        <v>66.421599999999998</v>
      </c>
    </row>
    <row r="12" spans="1:16" ht="12" customHeight="1" x14ac:dyDescent="0.2">
      <c r="M12" s="25" t="s">
        <v>76</v>
      </c>
      <c r="N12" s="25">
        <v>79.215299999999999</v>
      </c>
      <c r="O12" s="25">
        <v>86.640299999999996</v>
      </c>
      <c r="P12" s="25">
        <v>60.736400000000003</v>
      </c>
    </row>
    <row r="13" spans="1:16" ht="12" customHeight="1" x14ac:dyDescent="0.2">
      <c r="M13" s="25" t="s">
        <v>77</v>
      </c>
      <c r="N13" s="25">
        <v>74.376099999999994</v>
      </c>
      <c r="O13" s="25">
        <v>92.872</v>
      </c>
      <c r="P13" s="25">
        <v>33.229500000000002</v>
      </c>
    </row>
    <row r="14" spans="1:16" ht="12" customHeight="1" x14ac:dyDescent="0.2">
      <c r="M14" s="25" t="s">
        <v>78</v>
      </c>
      <c r="N14" s="25">
        <v>69.632300000000001</v>
      </c>
      <c r="O14" s="25">
        <v>79.366900000000001</v>
      </c>
      <c r="P14" s="25">
        <v>46.776200000000003</v>
      </c>
    </row>
    <row r="15" spans="1:16" ht="12" customHeight="1" x14ac:dyDescent="0.2">
      <c r="M15" s="25" t="s">
        <v>79</v>
      </c>
      <c r="N15" s="25">
        <v>69.306100000000001</v>
      </c>
      <c r="O15" s="25">
        <v>83.865700000000004</v>
      </c>
      <c r="P15" s="25">
        <v>44.069199999999995</v>
      </c>
    </row>
    <row r="16" spans="1:16" ht="12" customHeight="1" x14ac:dyDescent="0.2">
      <c r="M16" s="25" t="s">
        <v>80</v>
      </c>
      <c r="N16" s="25">
        <v>66.761600000000001</v>
      </c>
      <c r="O16" s="25">
        <v>78.578499999999991</v>
      </c>
      <c r="P16" s="25">
        <v>44.813499999999998</v>
      </c>
    </row>
    <row r="17" spans="13:16" ht="12" customHeight="1" x14ac:dyDescent="0.2">
      <c r="M17" s="25" t="s">
        <v>81</v>
      </c>
      <c r="N17" s="25">
        <v>66.379400000000004</v>
      </c>
      <c r="O17" s="25">
        <v>82.802300000000002</v>
      </c>
      <c r="P17" s="25">
        <v>30.535899999999998</v>
      </c>
    </row>
    <row r="18" spans="13:16" ht="12" customHeight="1" x14ac:dyDescent="0.2">
      <c r="M18" s="25" t="s">
        <v>82</v>
      </c>
      <c r="N18" s="25">
        <v>65.671999999999997</v>
      </c>
      <c r="O18" s="25">
        <v>82.184799999999996</v>
      </c>
      <c r="P18" s="25">
        <v>37.3264</v>
      </c>
    </row>
    <row r="19" spans="13:16" ht="12" customHeight="1" x14ac:dyDescent="0.2">
      <c r="M19" s="25" t="s">
        <v>83</v>
      </c>
      <c r="N19" s="25">
        <v>64.470700000000008</v>
      </c>
      <c r="O19" s="25">
        <v>82.669300000000007</v>
      </c>
      <c r="P19" s="25">
        <v>33.072099999999999</v>
      </c>
    </row>
    <row r="20" spans="13:16" ht="12" customHeight="1" x14ac:dyDescent="0.2">
      <c r="M20" s="25" t="s">
        <v>84</v>
      </c>
      <c r="N20" s="25">
        <v>64.069900000000004</v>
      </c>
      <c r="O20" s="25">
        <v>80.154499999999999</v>
      </c>
      <c r="P20" s="25">
        <v>33.222099999999998</v>
      </c>
    </row>
    <row r="21" spans="13:16" ht="12" customHeight="1" x14ac:dyDescent="0.2">
      <c r="M21" s="25" t="s">
        <v>85</v>
      </c>
      <c r="N21" s="25">
        <v>61.985599999999998</v>
      </c>
      <c r="O21" s="25">
        <v>81.053699999999992</v>
      </c>
      <c r="P21" s="25">
        <v>23.8657</v>
      </c>
    </row>
    <row r="22" spans="13:16" ht="12" customHeight="1" x14ac:dyDescent="0.2">
      <c r="M22" s="25" t="s">
        <v>86</v>
      </c>
      <c r="N22" s="25">
        <v>61.726899999999993</v>
      </c>
      <c r="O22" s="25">
        <v>78.535600000000002</v>
      </c>
      <c r="P22" s="25">
        <v>29.890899999999998</v>
      </c>
    </row>
    <row r="23" spans="13:16" ht="12" customHeight="1" x14ac:dyDescent="0.2">
      <c r="M23" s="25" t="s">
        <v>87</v>
      </c>
      <c r="N23" s="25">
        <v>61.682499999999997</v>
      </c>
      <c r="O23" s="25">
        <v>79.235599999999991</v>
      </c>
      <c r="P23" s="25">
        <v>20.238600000000002</v>
      </c>
    </row>
    <row r="24" spans="13:16" ht="12" customHeight="1" x14ac:dyDescent="0.2">
      <c r="M24" s="25" t="s">
        <v>88</v>
      </c>
      <c r="N24" s="25">
        <v>60.255299999999998</v>
      </c>
      <c r="O24" s="25">
        <v>81.104100000000003</v>
      </c>
      <c r="P24" s="25">
        <v>15.520800000000001</v>
      </c>
    </row>
    <row r="25" spans="13:16" ht="12" customHeight="1" x14ac:dyDescent="0.2">
      <c r="M25" s="25" t="s">
        <v>89</v>
      </c>
      <c r="N25" s="25">
        <v>60.207299999999996</v>
      </c>
      <c r="O25" s="25">
        <v>76.144999999999996</v>
      </c>
      <c r="P25" s="25">
        <v>32.590499999999999</v>
      </c>
    </row>
    <row r="26" spans="13:16" ht="12" customHeight="1" x14ac:dyDescent="0.2">
      <c r="M26" s="25" t="s">
        <v>90</v>
      </c>
      <c r="N26" s="25">
        <v>56.701199999999993</v>
      </c>
      <c r="O26" s="25">
        <v>71.969499999999996</v>
      </c>
      <c r="P26" s="25">
        <v>26.782600000000002</v>
      </c>
    </row>
    <row r="27" spans="13:16" ht="12" customHeight="1" x14ac:dyDescent="0.2">
      <c r="M27" s="25" t="s">
        <v>91</v>
      </c>
      <c r="N27" s="25">
        <v>54.174100000000003</v>
      </c>
      <c r="O27" s="25">
        <v>81.355000000000004</v>
      </c>
      <c r="P27" s="25">
        <v>14.9473</v>
      </c>
    </row>
    <row r="28" spans="13:16" ht="12" customHeight="1" x14ac:dyDescent="0.2">
      <c r="M28" s="25" t="s">
        <v>92</v>
      </c>
      <c r="N28" s="25">
        <v>54.079699999999995</v>
      </c>
      <c r="O28" s="25">
        <v>73.013099999999994</v>
      </c>
      <c r="P28" s="25">
        <v>18.663599999999999</v>
      </c>
    </row>
    <row r="29" spans="13:16" ht="12" customHeight="1" x14ac:dyDescent="0.2">
      <c r="M29" s="25" t="s">
        <v>93</v>
      </c>
      <c r="N29" s="25">
        <v>53.922899999999998</v>
      </c>
      <c r="O29" s="25">
        <v>79.940799999999996</v>
      </c>
      <c r="P29" s="25">
        <v>14.1568</v>
      </c>
    </row>
    <row r="30" spans="13:16" ht="12" customHeight="1" x14ac:dyDescent="0.2">
      <c r="M30" s="25" t="s">
        <v>94</v>
      </c>
      <c r="N30" s="25">
        <v>52.478800000000007</v>
      </c>
      <c r="O30" s="25">
        <v>80.818899999999999</v>
      </c>
      <c r="P30" s="25">
        <v>11.3574</v>
      </c>
    </row>
    <row r="31" spans="13:16" ht="12" customHeight="1" x14ac:dyDescent="0.2">
      <c r="M31" s="25" t="s">
        <v>95</v>
      </c>
      <c r="N31" s="25">
        <v>51.056000000000004</v>
      </c>
      <c r="O31" s="25">
        <v>77.093299999999999</v>
      </c>
      <c r="P31" s="25">
        <v>15.980500000000001</v>
      </c>
    </row>
    <row r="32" spans="13:16" ht="12" customHeight="1" x14ac:dyDescent="0.2">
      <c r="M32" s="25" t="s">
        <v>96</v>
      </c>
      <c r="N32" s="25">
        <v>48.942300000000003</v>
      </c>
      <c r="O32" s="25">
        <v>75.837800000000001</v>
      </c>
      <c r="P32" s="25">
        <v>14.052100000000001</v>
      </c>
    </row>
    <row r="33" spans="1:16" ht="12" customHeight="1" x14ac:dyDescent="0.2">
      <c r="M33" s="25" t="s">
        <v>97</v>
      </c>
      <c r="N33" s="25">
        <v>48.892499999999998</v>
      </c>
      <c r="O33" s="25">
        <v>72.343900000000005</v>
      </c>
      <c r="P33" s="25">
        <v>13.6805</v>
      </c>
    </row>
    <row r="34" spans="1:16" ht="12" customHeight="1" x14ac:dyDescent="0.2">
      <c r="M34" s="25" t="s">
        <v>98</v>
      </c>
      <c r="N34" s="25">
        <v>41.855199999999996</v>
      </c>
      <c r="O34" s="25">
        <v>56.581600000000002</v>
      </c>
      <c r="P34" s="25">
        <v>18.9407</v>
      </c>
    </row>
    <row r="35" spans="1:16" ht="25.5" customHeight="1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M35" s="25" t="s">
        <v>99</v>
      </c>
      <c r="N35" s="25">
        <v>35.689700000000002</v>
      </c>
      <c r="O35" s="25">
        <v>54.0092</v>
      </c>
      <c r="P35" s="25">
        <v>8.6501999999999999</v>
      </c>
    </row>
    <row r="36" spans="1:16" ht="21.75" customHeight="1" x14ac:dyDescent="0.2">
      <c r="A36" s="8" t="s">
        <v>11</v>
      </c>
      <c r="B36" s="6"/>
      <c r="C36" s="6"/>
      <c r="D36" s="6"/>
      <c r="E36" s="6"/>
      <c r="F36" s="6"/>
      <c r="G36" s="6"/>
      <c r="H36" s="6"/>
      <c r="I36" s="6"/>
      <c r="J36" s="6"/>
      <c r="M36" s="25" t="s">
        <v>100</v>
      </c>
      <c r="N36" s="25">
        <v>33.343800000000002</v>
      </c>
      <c r="O36" s="25">
        <v>53.4146</v>
      </c>
      <c r="P36" s="25">
        <v>7.0272000000000006</v>
      </c>
    </row>
    <row r="37" spans="1:16" ht="12" customHeight="1" x14ac:dyDescent="0.2">
      <c r="A37" s="6"/>
      <c r="B37" s="6"/>
      <c r="C37" s="6"/>
      <c r="D37" s="6"/>
      <c r="E37" s="6"/>
      <c r="F37" s="6"/>
      <c r="G37" s="6"/>
      <c r="H37" s="6"/>
      <c r="I37" s="6"/>
      <c r="J37" s="26"/>
    </row>
    <row r="38" spans="1:16" ht="12" customHeight="1" x14ac:dyDescent="0.2">
      <c r="A38" s="6"/>
      <c r="B38" s="6"/>
      <c r="C38" s="6"/>
      <c r="D38" s="6"/>
      <c r="E38" s="6"/>
      <c r="F38" s="6"/>
      <c r="G38" s="6"/>
      <c r="H38" s="6"/>
      <c r="I38" s="6"/>
      <c r="J38" s="6"/>
    </row>
    <row r="39" spans="1:16" ht="12" customHeight="1" x14ac:dyDescent="0.2">
      <c r="A39" s="6"/>
      <c r="B39" s="6"/>
      <c r="C39" s="6"/>
      <c r="D39" s="6"/>
      <c r="E39" s="6"/>
      <c r="F39" s="6"/>
      <c r="G39" s="6"/>
      <c r="H39" s="6"/>
      <c r="I39" s="6"/>
      <c r="J39" s="6"/>
    </row>
    <row r="40" spans="1:16" ht="12" customHeight="1" x14ac:dyDescent="0.2">
      <c r="A40" s="6"/>
      <c r="B40" s="6"/>
      <c r="C40" s="6"/>
      <c r="D40" s="6"/>
      <c r="E40" s="6"/>
      <c r="F40" s="6"/>
      <c r="G40" s="6"/>
      <c r="H40" s="6"/>
      <c r="I40" s="6"/>
      <c r="J40" s="6"/>
    </row>
    <row r="41" spans="1:16" ht="12" customHeight="1" x14ac:dyDescent="0.2">
      <c r="A41" s="6"/>
      <c r="B41" s="6"/>
      <c r="C41" s="6"/>
      <c r="D41" s="6"/>
      <c r="E41" s="6"/>
      <c r="F41" s="6"/>
      <c r="G41" s="6"/>
      <c r="H41" s="6"/>
      <c r="I41" s="6"/>
      <c r="J41" s="6"/>
    </row>
    <row r="42" spans="1:16" ht="12" customHeight="1" x14ac:dyDescent="0.2">
      <c r="A42" s="6"/>
      <c r="B42" s="6"/>
      <c r="C42" s="6"/>
      <c r="D42" s="6"/>
      <c r="E42" s="6"/>
      <c r="F42" s="6"/>
      <c r="G42" s="6"/>
      <c r="H42" s="6"/>
      <c r="I42" s="6"/>
      <c r="J42" s="6"/>
    </row>
    <row r="43" spans="1:16" ht="21" customHeight="1" x14ac:dyDescent="0.2">
      <c r="A43" s="6"/>
      <c r="B43" s="6"/>
      <c r="C43" s="6"/>
      <c r="D43" s="6"/>
      <c r="E43" s="6"/>
      <c r="F43" s="6"/>
      <c r="G43" s="6"/>
      <c r="H43" s="6"/>
      <c r="I43" s="6"/>
      <c r="J43" s="6"/>
    </row>
    <row r="44" spans="1:16" ht="12" customHeight="1" x14ac:dyDescent="0.2">
      <c r="A44" s="6"/>
      <c r="B44" s="6"/>
      <c r="C44" s="6"/>
      <c r="D44" s="6"/>
      <c r="E44" s="6"/>
      <c r="F44" s="6"/>
      <c r="G44" s="6"/>
      <c r="H44" s="6"/>
      <c r="I44" s="6"/>
      <c r="J44" s="6"/>
    </row>
    <row r="45" spans="1:16" ht="12" customHeight="1" x14ac:dyDescent="0.2">
      <c r="A45" s="6"/>
      <c r="B45" s="6"/>
      <c r="C45" s="6"/>
      <c r="D45" s="6"/>
      <c r="E45" s="6"/>
      <c r="F45" s="6"/>
      <c r="G45" s="6"/>
      <c r="H45" s="6"/>
      <c r="I45" s="6"/>
      <c r="J45" s="6"/>
    </row>
    <row r="46" spans="1:16" ht="17.25" customHeight="1" x14ac:dyDescent="0.2">
      <c r="A46" s="6"/>
      <c r="B46" s="6"/>
      <c r="C46" s="6"/>
      <c r="D46" s="6"/>
      <c r="E46" s="6"/>
      <c r="F46" s="6"/>
      <c r="G46" s="6"/>
      <c r="H46" s="6"/>
      <c r="I46" s="6"/>
      <c r="J46" s="6"/>
    </row>
    <row r="47" spans="1:16" ht="12" customHeight="1" x14ac:dyDescent="0.2">
      <c r="A47" s="6"/>
      <c r="B47" s="6"/>
      <c r="C47" s="6"/>
      <c r="D47" s="6"/>
      <c r="E47" s="6"/>
      <c r="F47" s="6"/>
      <c r="G47" s="6"/>
      <c r="H47" s="6"/>
      <c r="I47" s="6"/>
      <c r="J47" s="6"/>
    </row>
    <row r="48" spans="1:16" ht="12" customHeight="1" x14ac:dyDescent="0.2">
      <c r="A48" s="6"/>
      <c r="B48" s="6"/>
      <c r="C48" s="6"/>
      <c r="D48" s="6"/>
      <c r="E48" s="6"/>
      <c r="F48" s="6"/>
      <c r="G48" s="6"/>
      <c r="H48" s="6"/>
      <c r="I48" s="6"/>
      <c r="J48" s="6"/>
    </row>
    <row r="49" spans="1:12" ht="12" customHeight="1" x14ac:dyDescent="0.2">
      <c r="A49" s="6"/>
      <c r="B49" s="6"/>
      <c r="C49" s="6"/>
      <c r="D49" s="6"/>
      <c r="E49" s="6"/>
      <c r="F49" s="6"/>
      <c r="G49" s="6"/>
      <c r="H49" s="6"/>
      <c r="I49" s="6"/>
      <c r="J49" s="6"/>
    </row>
    <row r="50" spans="1:12" ht="12" customHeight="1" x14ac:dyDescent="0.2">
      <c r="A50" s="6"/>
      <c r="B50" s="6"/>
      <c r="C50" s="6"/>
      <c r="D50" s="6"/>
      <c r="E50" s="6"/>
      <c r="F50" s="6"/>
      <c r="G50" s="6"/>
      <c r="H50" s="6"/>
      <c r="I50" s="6"/>
      <c r="J50" s="6"/>
    </row>
    <row r="51" spans="1:12" ht="12" customHeight="1" x14ac:dyDescent="0.2">
      <c r="A51" s="6"/>
      <c r="B51" s="6"/>
      <c r="C51" s="6"/>
      <c r="D51" s="6"/>
      <c r="E51" s="6"/>
      <c r="F51" s="6"/>
      <c r="G51" s="6"/>
      <c r="H51" s="6"/>
      <c r="I51" s="6"/>
      <c r="J51" s="6"/>
    </row>
    <row r="52" spans="1:12" ht="12" customHeight="1" x14ac:dyDescent="0.25">
      <c r="A52" s="6"/>
      <c r="B52" s="6"/>
      <c r="C52" s="6"/>
      <c r="D52" s="6"/>
      <c r="E52" s="6"/>
      <c r="F52" s="6"/>
      <c r="G52" s="6"/>
      <c r="H52" s="6"/>
      <c r="I52" s="6"/>
      <c r="J52" s="6"/>
      <c r="L52" s="77"/>
    </row>
    <row r="55" spans="1:12" ht="12" customHeight="1" x14ac:dyDescent="0.2"/>
    <row r="56" spans="1:12" ht="12" customHeight="1" x14ac:dyDescent="0.2"/>
    <row r="57" spans="1:12" ht="12" customHeight="1" x14ac:dyDescent="0.2">
      <c r="A57" s="30"/>
    </row>
    <row r="58" spans="1:12" ht="12" customHeight="1" x14ac:dyDescent="0.2">
      <c r="A58" s="30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86AC09-7B58-4C50-9C5F-692F20950FE5}">
  <sheetPr>
    <tabColor rgb="FF92D050"/>
  </sheetPr>
  <dimension ref="A1:AG66"/>
  <sheetViews>
    <sheetView showGridLines="0" zoomScaleNormal="100" zoomScaleSheetLayoutView="100" workbookViewId="0">
      <selection activeCell="D29" sqref="D29"/>
    </sheetView>
  </sheetViews>
  <sheetFormatPr defaultColWidth="9.140625" defaultRowHeight="15" x14ac:dyDescent="0.25"/>
  <cols>
    <col min="1" max="1" width="21.28515625" style="7" customWidth="1"/>
    <col min="2" max="9" width="8.140625" style="7" customWidth="1"/>
    <col min="10" max="10" width="7.28515625" style="7" customWidth="1"/>
    <col min="11" max="15" width="7.28515625" style="25" customWidth="1"/>
    <col min="16" max="19" width="7.28515625" style="77" customWidth="1"/>
    <col min="20" max="23" width="9.140625" style="77"/>
  </cols>
  <sheetData>
    <row r="1" spans="1:33" ht="12" customHeight="1" x14ac:dyDescent="0.25">
      <c r="A1" s="6"/>
      <c r="B1" s="6"/>
      <c r="C1" s="6"/>
      <c r="D1" s="6"/>
      <c r="E1" s="6"/>
      <c r="F1" s="6"/>
      <c r="G1" s="6"/>
      <c r="H1" s="6"/>
      <c r="I1" s="6"/>
      <c r="J1" s="78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31"/>
      <c r="Y1" s="6"/>
      <c r="Z1" s="34"/>
      <c r="AA1" s="35"/>
      <c r="AB1" s="35"/>
      <c r="AC1" s="35"/>
      <c r="AD1" s="35"/>
      <c r="AE1" s="35"/>
      <c r="AF1" s="35"/>
      <c r="AG1" s="77"/>
    </row>
    <row r="2" spans="1:33" s="40" customFormat="1" ht="20.25" customHeight="1" x14ac:dyDescent="0.2">
      <c r="A2" s="8" t="s">
        <v>4</v>
      </c>
      <c r="B2" s="8"/>
      <c r="C2" s="6"/>
      <c r="D2" s="6"/>
      <c r="E2" s="6"/>
      <c r="F2" s="6"/>
      <c r="G2" s="6"/>
      <c r="H2" s="6"/>
      <c r="I2" s="6"/>
      <c r="J2" s="79"/>
      <c r="K2" s="82"/>
      <c r="L2" s="82">
        <v>2006</v>
      </c>
      <c r="M2" s="82">
        <v>2007</v>
      </c>
      <c r="N2" s="82">
        <v>2008</v>
      </c>
      <c r="O2" s="82">
        <v>2009</v>
      </c>
      <c r="P2" s="82">
        <v>2010</v>
      </c>
      <c r="Q2" s="82">
        <v>2011</v>
      </c>
      <c r="R2" s="82">
        <v>2012</v>
      </c>
      <c r="S2" s="82">
        <v>2013</v>
      </c>
      <c r="T2" s="82">
        <v>2014</v>
      </c>
      <c r="U2" s="82">
        <v>2015</v>
      </c>
      <c r="V2" s="82">
        <v>2016</v>
      </c>
      <c r="W2" s="82">
        <v>2017</v>
      </c>
      <c r="X2" s="82">
        <v>2018</v>
      </c>
      <c r="Y2" s="102">
        <v>2019</v>
      </c>
      <c r="Z2" s="102">
        <v>2020</v>
      </c>
      <c r="AA2" s="102">
        <v>2021</v>
      </c>
      <c r="AB2" s="102">
        <v>2022</v>
      </c>
      <c r="AC2" s="80">
        <v>2023</v>
      </c>
      <c r="AD2" s="80">
        <v>2024</v>
      </c>
      <c r="AE2" s="80">
        <v>2025</v>
      </c>
      <c r="AF2" s="80"/>
      <c r="AG2" s="80"/>
    </row>
    <row r="3" spans="1:33" ht="16.5" customHeight="1" thickBot="1" x14ac:dyDescent="0.3">
      <c r="A3" s="41"/>
      <c r="B3" s="41"/>
      <c r="C3" s="6"/>
      <c r="D3" s="34"/>
      <c r="E3" s="34"/>
      <c r="F3" s="34"/>
      <c r="G3" s="34"/>
      <c r="H3" s="26"/>
      <c r="I3" s="26" t="s">
        <v>60</v>
      </c>
      <c r="J3" s="81"/>
      <c r="K3" s="82" t="s">
        <v>61</v>
      </c>
      <c r="L3" s="94">
        <v>11.7</v>
      </c>
      <c r="M3" s="94">
        <v>15.299999999999999</v>
      </c>
      <c r="N3" s="94">
        <v>21</v>
      </c>
      <c r="O3" s="94">
        <v>22</v>
      </c>
      <c r="P3" s="94">
        <v>25.4</v>
      </c>
      <c r="Q3" s="94">
        <v>28.000000000000004</v>
      </c>
      <c r="R3" s="94">
        <v>30.644663105832521</v>
      </c>
      <c r="S3" s="94">
        <v>34.439841852165728</v>
      </c>
      <c r="T3" s="94">
        <v>39.287274589167126</v>
      </c>
      <c r="U3" s="94">
        <v>41.85325433831796</v>
      </c>
      <c r="V3" s="94">
        <v>43.626075830301843</v>
      </c>
      <c r="W3" s="94">
        <v>51.6</v>
      </c>
      <c r="X3" s="94">
        <v>53.900000000000006</v>
      </c>
      <c r="Y3" s="94">
        <v>58.8</v>
      </c>
      <c r="Z3" s="94">
        <v>65.7</v>
      </c>
      <c r="AA3" s="94">
        <v>69.352000000000004</v>
      </c>
      <c r="AB3" s="94">
        <v>70.638999999999996</v>
      </c>
      <c r="AC3" s="94">
        <v>70.981800000000007</v>
      </c>
      <c r="AD3" s="94">
        <v>74.286199999999994</v>
      </c>
      <c r="AE3" s="77">
        <v>76.232200000000006</v>
      </c>
      <c r="AF3" s="77"/>
      <c r="AG3" s="77"/>
    </row>
    <row r="4" spans="1:33" s="50" customFormat="1" ht="20.25" customHeight="1" thickBot="1" x14ac:dyDescent="0.25">
      <c r="A4" s="44"/>
      <c r="B4" s="45">
        <v>2010</v>
      </c>
      <c r="C4" s="46">
        <v>2019</v>
      </c>
      <c r="D4" s="46">
        <v>2020</v>
      </c>
      <c r="E4" s="46">
        <v>2021</v>
      </c>
      <c r="F4" s="47">
        <v>2022</v>
      </c>
      <c r="G4" s="47">
        <v>2023</v>
      </c>
      <c r="H4" s="47">
        <v>2024</v>
      </c>
      <c r="I4" s="47">
        <v>2025</v>
      </c>
      <c r="J4" s="78"/>
      <c r="K4" s="82" t="s">
        <v>62</v>
      </c>
      <c r="L4" s="94">
        <v>18.892438720000001</v>
      </c>
      <c r="M4" s="94">
        <v>25.061544600000001</v>
      </c>
      <c r="N4" s="94">
        <v>35.632262800000007</v>
      </c>
      <c r="O4" s="94">
        <v>37.921795799999998</v>
      </c>
      <c r="P4" s="94">
        <v>44.462755379999997</v>
      </c>
      <c r="Q4" s="94">
        <v>48</v>
      </c>
      <c r="R4" s="94">
        <v>54.29999999999999</v>
      </c>
      <c r="S4" s="94">
        <v>58.314935827473299</v>
      </c>
      <c r="T4" s="94">
        <v>63.191060983275371</v>
      </c>
      <c r="U4" s="94">
        <v>66.947870120498138</v>
      </c>
      <c r="V4" s="94">
        <v>71.981952738627967</v>
      </c>
      <c r="W4" s="94">
        <v>79.100000000000009</v>
      </c>
      <c r="X4" s="94">
        <v>81.3</v>
      </c>
      <c r="Y4" s="94">
        <v>86.5</v>
      </c>
      <c r="Z4" s="94">
        <v>91.2</v>
      </c>
      <c r="AA4" s="94">
        <v>93.469000000000008</v>
      </c>
      <c r="AB4" s="94">
        <v>96.260999999999996</v>
      </c>
      <c r="AC4" s="94">
        <v>93.216200000000001</v>
      </c>
      <c r="AD4" s="82">
        <v>96.104200000000006</v>
      </c>
      <c r="AE4" s="82">
        <v>97.094300000000004</v>
      </c>
      <c r="AF4" s="82"/>
      <c r="AG4" s="82"/>
    </row>
    <row r="5" spans="1:33" s="50" customFormat="1" ht="12" customHeight="1" x14ac:dyDescent="0.2">
      <c r="A5" s="51" t="s">
        <v>26</v>
      </c>
      <c r="B5" s="52">
        <v>25.4</v>
      </c>
      <c r="C5" s="53">
        <v>58.8</v>
      </c>
      <c r="D5" s="54">
        <v>65.661000000000001</v>
      </c>
      <c r="E5" s="54">
        <v>69.352000000000004</v>
      </c>
      <c r="F5" s="54">
        <v>70.638999999999996</v>
      </c>
      <c r="G5" s="55">
        <v>70.981800000000007</v>
      </c>
      <c r="H5" s="55">
        <v>74.286199999999994</v>
      </c>
      <c r="I5" s="55">
        <v>76.232200000000006</v>
      </c>
      <c r="J5" s="83"/>
      <c r="K5" s="82" t="s">
        <v>63</v>
      </c>
      <c r="L5" s="94">
        <v>0</v>
      </c>
      <c r="M5" s="94">
        <v>1.4000000000000001</v>
      </c>
      <c r="N5" s="94">
        <v>1.41</v>
      </c>
      <c r="O5" s="94">
        <v>2.2999999999999998</v>
      </c>
      <c r="P5" s="94">
        <v>3</v>
      </c>
      <c r="Q5" s="94">
        <v>3.7000000000000006</v>
      </c>
      <c r="R5" s="94">
        <v>2.7</v>
      </c>
      <c r="S5" s="94">
        <v>4.5</v>
      </c>
      <c r="T5" s="94">
        <v>7.6</v>
      </c>
      <c r="U5" s="94">
        <v>7.9538534854782768</v>
      </c>
      <c r="V5" s="94">
        <v>9.7033966165815571</v>
      </c>
      <c r="W5" s="94">
        <v>12.7</v>
      </c>
      <c r="X5" s="94">
        <v>13.5</v>
      </c>
      <c r="Y5" s="94">
        <v>16.37</v>
      </c>
      <c r="Z5" s="94">
        <v>21.2</v>
      </c>
      <c r="AA5" s="94">
        <v>25.11</v>
      </c>
      <c r="AB5" s="94">
        <v>27.92</v>
      </c>
      <c r="AC5" s="94">
        <v>26.76</v>
      </c>
      <c r="AD5" s="82">
        <v>31.52</v>
      </c>
      <c r="AE5" s="82">
        <v>33.53</v>
      </c>
      <c r="AF5" s="82"/>
      <c r="AG5" s="82"/>
    </row>
    <row r="6" spans="1:33" s="50" customFormat="1" ht="12" customHeight="1" x14ac:dyDescent="0.2">
      <c r="A6" s="57" t="s">
        <v>64</v>
      </c>
      <c r="B6" s="58">
        <v>27.4</v>
      </c>
      <c r="C6" s="59">
        <v>64</v>
      </c>
      <c r="D6" s="60">
        <v>71.599999999999994</v>
      </c>
      <c r="E6" s="60">
        <v>75.48</v>
      </c>
      <c r="F6" s="60">
        <v>77.87</v>
      </c>
      <c r="G6" s="61">
        <v>77.67</v>
      </c>
      <c r="H6" s="61">
        <v>81.209999999999994</v>
      </c>
      <c r="I6" s="61">
        <v>83.67</v>
      </c>
      <c r="J6" s="83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</row>
    <row r="7" spans="1:33" s="50" customFormat="1" ht="12" customHeight="1" x14ac:dyDescent="0.2">
      <c r="A7" s="19" t="s">
        <v>27</v>
      </c>
      <c r="B7" s="62"/>
      <c r="C7" s="63"/>
      <c r="D7" s="64"/>
      <c r="E7" s="64"/>
      <c r="F7" s="64"/>
      <c r="G7" s="65"/>
      <c r="H7" s="65"/>
      <c r="I7" s="65"/>
      <c r="J7" s="84"/>
      <c r="K7" s="82" t="s">
        <v>65</v>
      </c>
      <c r="L7" s="82"/>
      <c r="M7" s="82"/>
      <c r="N7" s="82"/>
      <c r="O7" s="82">
        <v>25.09</v>
      </c>
      <c r="P7" s="82">
        <v>28.6</v>
      </c>
      <c r="Q7" s="82">
        <v>32.1</v>
      </c>
      <c r="R7" s="82">
        <v>35.1</v>
      </c>
      <c r="S7" s="82">
        <v>38.9</v>
      </c>
      <c r="T7" s="82">
        <v>45</v>
      </c>
      <c r="U7" s="82">
        <v>49</v>
      </c>
      <c r="V7" s="82">
        <v>52.2</v>
      </c>
      <c r="W7" s="82">
        <v>61.4</v>
      </c>
      <c r="X7" s="82">
        <v>65.2</v>
      </c>
      <c r="Y7" s="82">
        <v>70.3</v>
      </c>
      <c r="Z7" s="82">
        <v>78.599999999999994</v>
      </c>
      <c r="AA7" s="82">
        <v>82.7</v>
      </c>
      <c r="AB7" s="82">
        <v>83.7</v>
      </c>
      <c r="AC7" s="106">
        <v>85.04</v>
      </c>
      <c r="AD7" s="82">
        <v>87.919999999999987</v>
      </c>
      <c r="AE7" s="82">
        <f>81.43+7.9</f>
        <v>89.330000000000013</v>
      </c>
      <c r="AF7" s="82"/>
      <c r="AG7" s="82"/>
    </row>
    <row r="8" spans="1:33" s="50" customFormat="1" ht="12" customHeight="1" x14ac:dyDescent="0.2">
      <c r="A8" s="24" t="s">
        <v>28</v>
      </c>
      <c r="B8" s="58">
        <v>27.986659660000001</v>
      </c>
      <c r="C8" s="59">
        <v>59.199999999999996</v>
      </c>
      <c r="D8" s="60">
        <v>65.747</v>
      </c>
      <c r="E8" s="60">
        <v>69.054000000000002</v>
      </c>
      <c r="F8" s="60">
        <v>72.114000000000004</v>
      </c>
      <c r="G8" s="61">
        <v>71.070499999999996</v>
      </c>
      <c r="H8" s="61">
        <v>73.1935</v>
      </c>
      <c r="I8" s="61">
        <v>75.784300000000002</v>
      </c>
      <c r="J8" s="83"/>
      <c r="K8" s="82" t="s">
        <v>66</v>
      </c>
      <c r="L8" s="94"/>
      <c r="M8" s="94"/>
      <c r="N8" s="94"/>
      <c r="O8" s="94">
        <f>2.48+1.54</f>
        <v>4.0199999999999996</v>
      </c>
      <c r="P8" s="94">
        <v>7.1</v>
      </c>
      <c r="Q8" s="94">
        <f>3.32+6.56</f>
        <v>9.879999999999999</v>
      </c>
      <c r="R8" s="94">
        <f>7.35+3.65</f>
        <v>11</v>
      </c>
      <c r="S8" s="94">
        <f>6.62+3.91</f>
        <v>10.530000000000001</v>
      </c>
      <c r="T8" s="94">
        <f>7.2+4.91</f>
        <v>12.11</v>
      </c>
      <c r="U8" s="94">
        <v>12.59</v>
      </c>
      <c r="V8" s="94">
        <v>13.940000000000001</v>
      </c>
      <c r="W8" s="94">
        <v>21.78</v>
      </c>
      <c r="X8" s="94">
        <v>31.990000000000002</v>
      </c>
      <c r="Y8" s="94">
        <v>33.4</v>
      </c>
      <c r="Z8" s="94">
        <v>43.114999999999995</v>
      </c>
      <c r="AA8" s="94">
        <v>55.086999999999996</v>
      </c>
      <c r="AB8" s="94">
        <v>51.349999999999994</v>
      </c>
      <c r="AC8" s="94">
        <v>55.575699999999998</v>
      </c>
      <c r="AD8" s="82">
        <v>60.838099999999997</v>
      </c>
      <c r="AE8" s="82">
        <v>65.663799999999995</v>
      </c>
      <c r="AF8" s="82"/>
      <c r="AG8" s="82"/>
    </row>
    <row r="9" spans="1:33" s="50" customFormat="1" ht="12" customHeight="1" x14ac:dyDescent="0.2">
      <c r="A9" s="24" t="s">
        <v>29</v>
      </c>
      <c r="B9" s="58">
        <v>23.04657688</v>
      </c>
      <c r="C9" s="59">
        <v>58.5</v>
      </c>
      <c r="D9" s="60">
        <v>65.578999999999994</v>
      </c>
      <c r="E9" s="60">
        <v>69.632999999999996</v>
      </c>
      <c r="F9" s="60">
        <v>69.225000000000009</v>
      </c>
      <c r="G9" s="61">
        <v>70.899600000000007</v>
      </c>
      <c r="H9" s="61">
        <v>75.266999999999996</v>
      </c>
      <c r="I9" s="61">
        <v>76.645200000000003</v>
      </c>
      <c r="J9" s="83"/>
      <c r="K9" s="82" t="s">
        <v>67</v>
      </c>
      <c r="L9" s="94"/>
      <c r="M9" s="94"/>
      <c r="N9" s="94"/>
      <c r="O9" s="94">
        <f>23.76+22.09</f>
        <v>45.85</v>
      </c>
      <c r="P9" s="94">
        <v>49.8</v>
      </c>
      <c r="Q9" s="94">
        <f>30.64+26.85</f>
        <v>57.49</v>
      </c>
      <c r="R9" s="94">
        <f>31.72+26.73</f>
        <v>58.45</v>
      </c>
      <c r="S9" s="94">
        <f>38.13+24.23</f>
        <v>62.36</v>
      </c>
      <c r="T9" s="94">
        <f>46.6+22.63</f>
        <v>69.23</v>
      </c>
      <c r="U9" s="94">
        <v>71.28</v>
      </c>
      <c r="V9" s="94">
        <v>69.81</v>
      </c>
      <c r="W9" s="94">
        <v>84.62</v>
      </c>
      <c r="X9" s="94">
        <v>83.990000000000009</v>
      </c>
      <c r="Y9" s="94">
        <v>88.9</v>
      </c>
      <c r="Z9" s="94">
        <v>92.132000000000005</v>
      </c>
      <c r="AA9" s="94">
        <v>96.116</v>
      </c>
      <c r="AB9" s="94">
        <v>96.287000000000006</v>
      </c>
      <c r="AC9" s="94">
        <v>95.869200000000006</v>
      </c>
      <c r="AD9" s="82">
        <v>98.097499999999997</v>
      </c>
      <c r="AE9" s="82">
        <v>96.425799999999995</v>
      </c>
      <c r="AF9" s="82"/>
      <c r="AG9" s="82"/>
    </row>
    <row r="10" spans="1:33" s="50" customFormat="1" ht="12" customHeight="1" x14ac:dyDescent="0.2">
      <c r="A10" s="19" t="s">
        <v>30</v>
      </c>
      <c r="B10" s="62"/>
      <c r="C10" s="63"/>
      <c r="D10" s="64"/>
      <c r="E10" s="64"/>
      <c r="F10" s="64"/>
      <c r="G10" s="67"/>
      <c r="H10" s="67"/>
      <c r="I10" s="67"/>
      <c r="J10" s="84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</row>
    <row r="11" spans="1:33" s="50" customFormat="1" ht="12" customHeight="1" x14ac:dyDescent="0.2">
      <c r="A11" s="24" t="s">
        <v>31</v>
      </c>
      <c r="B11" s="58">
        <v>38.760155349999998</v>
      </c>
      <c r="C11" s="59">
        <v>81.399999999999991</v>
      </c>
      <c r="D11" s="60">
        <v>85.453000000000003</v>
      </c>
      <c r="E11" s="60">
        <v>86.506</v>
      </c>
      <c r="F11" s="60">
        <v>90.283999999999992</v>
      </c>
      <c r="G11" s="61">
        <v>90.5929</v>
      </c>
      <c r="H11" s="61">
        <v>92.960499999999996</v>
      </c>
      <c r="I11" s="61">
        <v>97.263199999999998</v>
      </c>
      <c r="J11" s="83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</row>
    <row r="12" spans="1:33" s="50" customFormat="1" ht="12" customHeight="1" x14ac:dyDescent="0.2">
      <c r="A12" s="24" t="s">
        <v>32</v>
      </c>
      <c r="B12" s="58">
        <v>44.462755379999997</v>
      </c>
      <c r="C12" s="59">
        <v>86.5</v>
      </c>
      <c r="D12" s="60">
        <v>91.173000000000002</v>
      </c>
      <c r="E12" s="60">
        <v>93.469000000000008</v>
      </c>
      <c r="F12" s="60">
        <v>96.260999999999996</v>
      </c>
      <c r="G12" s="61">
        <v>93.216200000000001</v>
      </c>
      <c r="H12" s="61">
        <v>96.104200000000006</v>
      </c>
      <c r="I12" s="61">
        <v>97.094300000000004</v>
      </c>
      <c r="J12" s="83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</row>
    <row r="13" spans="1:33" s="50" customFormat="1" ht="12" customHeight="1" x14ac:dyDescent="0.2">
      <c r="A13" s="24" t="s">
        <v>33</v>
      </c>
      <c r="B13" s="58">
        <v>34.690411349999998</v>
      </c>
      <c r="C13" s="59">
        <v>76.900000000000006</v>
      </c>
      <c r="D13" s="60">
        <v>86.138000000000005</v>
      </c>
      <c r="E13" s="60">
        <v>89.334999999999994</v>
      </c>
      <c r="F13" s="60">
        <v>89.959000000000003</v>
      </c>
      <c r="G13" s="61">
        <v>92.888400000000004</v>
      </c>
      <c r="H13" s="61">
        <v>93.170900000000003</v>
      </c>
      <c r="I13" s="61">
        <v>94.469399999999993</v>
      </c>
      <c r="J13" s="83"/>
      <c r="K13" s="84"/>
      <c r="L13" s="84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  <c r="AG13" s="82"/>
    </row>
    <row r="14" spans="1:33" s="50" customFormat="1" ht="12" customHeight="1" x14ac:dyDescent="0.2">
      <c r="A14" s="24" t="s">
        <v>34</v>
      </c>
      <c r="B14" s="58">
        <v>22.11117617</v>
      </c>
      <c r="C14" s="59">
        <v>69.8</v>
      </c>
      <c r="D14" s="60">
        <v>77.671000000000006</v>
      </c>
      <c r="E14" s="60">
        <v>82.432000000000002</v>
      </c>
      <c r="F14" s="60">
        <v>81.911000000000001</v>
      </c>
      <c r="G14" s="61">
        <v>84.578299999999999</v>
      </c>
      <c r="H14" s="61">
        <v>86.703100000000006</v>
      </c>
      <c r="I14" s="61">
        <v>90.400400000000005</v>
      </c>
      <c r="J14" s="83"/>
      <c r="K14" s="84"/>
      <c r="L14" s="84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</row>
    <row r="15" spans="1:33" s="50" customFormat="1" ht="12" customHeight="1" x14ac:dyDescent="0.2">
      <c r="A15" s="24" t="s">
        <v>35</v>
      </c>
      <c r="B15" s="58">
        <v>10.463374160000001</v>
      </c>
      <c r="C15" s="59">
        <v>45.4</v>
      </c>
      <c r="D15" s="60">
        <v>56.986000000000004</v>
      </c>
      <c r="E15" s="60">
        <v>63.685000000000002</v>
      </c>
      <c r="F15" s="60">
        <v>66.248999999999995</v>
      </c>
      <c r="G15" s="61">
        <v>68.243300000000005</v>
      </c>
      <c r="H15" s="61">
        <v>75.377200000000002</v>
      </c>
      <c r="I15" s="61">
        <v>75.067099999999996</v>
      </c>
      <c r="J15" s="83"/>
      <c r="K15" s="84"/>
      <c r="L15" s="84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</row>
    <row r="16" spans="1:33" s="50" customFormat="1" ht="12" customHeight="1" x14ac:dyDescent="0.2">
      <c r="A16" s="24" t="s">
        <v>68</v>
      </c>
      <c r="B16" s="58">
        <v>3</v>
      </c>
      <c r="C16" s="59">
        <v>16.37</v>
      </c>
      <c r="D16" s="60">
        <v>21.2</v>
      </c>
      <c r="E16" s="60">
        <v>25.11</v>
      </c>
      <c r="F16" s="60">
        <v>27.92</v>
      </c>
      <c r="G16" s="61">
        <v>26.76</v>
      </c>
      <c r="H16" s="61">
        <v>31.52</v>
      </c>
      <c r="I16" s="61">
        <v>33.53</v>
      </c>
      <c r="J16" s="84"/>
      <c r="K16" s="84"/>
      <c r="L16" s="84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</row>
    <row r="17" spans="1:33" s="50" customFormat="1" ht="12" customHeight="1" x14ac:dyDescent="0.2">
      <c r="A17" s="19" t="s">
        <v>38</v>
      </c>
      <c r="B17" s="62"/>
      <c r="C17" s="63"/>
      <c r="D17" s="64"/>
      <c r="E17" s="64"/>
      <c r="F17" s="64"/>
      <c r="G17" s="67"/>
      <c r="H17" s="67"/>
      <c r="I17" s="67"/>
      <c r="J17" s="84"/>
      <c r="K17" s="84"/>
      <c r="L17" s="84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</row>
    <row r="18" spans="1:33" s="50" customFormat="1" ht="12" customHeight="1" x14ac:dyDescent="0.2">
      <c r="A18" s="24" t="s">
        <v>39</v>
      </c>
      <c r="B18" s="58">
        <v>7.1</v>
      </c>
      <c r="C18" s="59">
        <v>33.4</v>
      </c>
      <c r="D18" s="60">
        <v>43.114999999999995</v>
      </c>
      <c r="E18" s="60">
        <v>55.086999999999996</v>
      </c>
      <c r="F18" s="60">
        <v>51.349999999999994</v>
      </c>
      <c r="G18" s="60">
        <v>55.575699999999998</v>
      </c>
      <c r="H18" s="85">
        <v>60.838099999999997</v>
      </c>
      <c r="I18" s="61">
        <v>65.663799999999995</v>
      </c>
      <c r="J18" s="56"/>
      <c r="K18" s="84"/>
      <c r="L18" s="84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31"/>
      <c r="Y18" s="31"/>
      <c r="Z18" s="31"/>
      <c r="AA18" s="31"/>
      <c r="AB18" s="31"/>
      <c r="AC18" s="31"/>
      <c r="AD18" s="31"/>
      <c r="AE18" s="31"/>
      <c r="AF18" s="31"/>
      <c r="AG18" s="31"/>
    </row>
    <row r="19" spans="1:33" s="50" customFormat="1" ht="12" customHeight="1" x14ac:dyDescent="0.2">
      <c r="A19" s="24" t="s">
        <v>40</v>
      </c>
      <c r="B19" s="58">
        <v>17.059999999999999</v>
      </c>
      <c r="C19" s="59">
        <v>54.6</v>
      </c>
      <c r="D19" s="60">
        <v>67.953000000000003</v>
      </c>
      <c r="E19" s="60">
        <v>69.874000000000009</v>
      </c>
      <c r="F19" s="60">
        <v>72.231999999999999</v>
      </c>
      <c r="G19" s="60">
        <v>75.639300000000006</v>
      </c>
      <c r="H19" s="85">
        <v>78.329499999999996</v>
      </c>
      <c r="I19" s="61">
        <v>80.507199999999997</v>
      </c>
      <c r="J19" s="56"/>
      <c r="K19" s="84"/>
      <c r="L19" s="84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31"/>
      <c r="Y19" s="31"/>
      <c r="Z19" s="31"/>
      <c r="AA19" s="31"/>
      <c r="AB19" s="31"/>
      <c r="AC19" s="31"/>
      <c r="AD19" s="31"/>
      <c r="AE19" s="31"/>
      <c r="AF19" s="31"/>
      <c r="AG19" s="31"/>
    </row>
    <row r="20" spans="1:33" s="50" customFormat="1" ht="12" customHeight="1" x14ac:dyDescent="0.2">
      <c r="A20" s="24" t="s">
        <v>41</v>
      </c>
      <c r="B20" s="58">
        <v>38.200000000000003</v>
      </c>
      <c r="C20" s="59">
        <v>79.8</v>
      </c>
      <c r="D20" s="60">
        <v>85.718000000000004</v>
      </c>
      <c r="E20" s="60">
        <v>90.179000000000002</v>
      </c>
      <c r="F20" s="60">
        <v>89.816000000000003</v>
      </c>
      <c r="G20" s="60">
        <v>89.808400000000006</v>
      </c>
      <c r="H20" s="85">
        <v>93.430599999999998</v>
      </c>
      <c r="I20" s="61">
        <v>95.746600000000001</v>
      </c>
      <c r="J20" s="56"/>
      <c r="K20" s="84"/>
      <c r="L20" s="84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31"/>
      <c r="Y20" s="31"/>
      <c r="Z20" s="31"/>
      <c r="AA20" s="31"/>
      <c r="AB20" s="31"/>
      <c r="AC20" s="31"/>
      <c r="AD20" s="31"/>
      <c r="AE20" s="31"/>
      <c r="AF20" s="31"/>
      <c r="AG20" s="31"/>
    </row>
    <row r="21" spans="1:33" s="50" customFormat="1" ht="12" customHeight="1" x14ac:dyDescent="0.2">
      <c r="A21" s="24" t="s">
        <v>42</v>
      </c>
      <c r="B21" s="58">
        <v>49.82</v>
      </c>
      <c r="C21" s="59">
        <v>88.9</v>
      </c>
      <c r="D21" s="60">
        <v>92.132000000000005</v>
      </c>
      <c r="E21" s="60">
        <v>96.116</v>
      </c>
      <c r="F21" s="60">
        <v>96.287000000000006</v>
      </c>
      <c r="G21" s="60">
        <v>95.869200000000006</v>
      </c>
      <c r="H21" s="85">
        <v>98.097499999999997</v>
      </c>
      <c r="I21" s="61">
        <v>96.425799999999995</v>
      </c>
      <c r="J21" s="56"/>
      <c r="K21" s="84"/>
      <c r="L21" s="84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31"/>
      <c r="Y21" s="31"/>
      <c r="Z21" s="31"/>
      <c r="AA21" s="31"/>
      <c r="AB21" s="31"/>
      <c r="AC21" s="31"/>
      <c r="AD21" s="31"/>
      <c r="AE21" s="31"/>
      <c r="AF21" s="31"/>
      <c r="AG21" s="31"/>
    </row>
    <row r="22" spans="1:33" s="50" customFormat="1" ht="12" customHeight="1" x14ac:dyDescent="0.2">
      <c r="A22" s="19" t="s">
        <v>43</v>
      </c>
      <c r="B22" s="62"/>
      <c r="C22" s="63"/>
      <c r="D22" s="64"/>
      <c r="E22" s="64"/>
      <c r="F22" s="64"/>
      <c r="G22" s="67"/>
      <c r="H22" s="67"/>
      <c r="I22" s="67"/>
      <c r="J22" s="66"/>
      <c r="K22" s="84"/>
      <c r="L22" s="84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31"/>
      <c r="Y22" s="31"/>
      <c r="Z22" s="31"/>
      <c r="AA22" s="31"/>
      <c r="AB22" s="31"/>
      <c r="AC22" s="31"/>
      <c r="AD22" s="31"/>
      <c r="AE22" s="31"/>
      <c r="AF22" s="31"/>
      <c r="AG22" s="31"/>
    </row>
    <row r="23" spans="1:33" s="50" customFormat="1" ht="12" customHeight="1" x14ac:dyDescent="0.2">
      <c r="A23" s="24" t="s">
        <v>44</v>
      </c>
      <c r="B23" s="58">
        <v>33</v>
      </c>
      <c r="C23" s="59">
        <v>74.400000000000006</v>
      </c>
      <c r="D23" s="60">
        <v>82.186000000000007</v>
      </c>
      <c r="E23" s="60">
        <v>85.959000000000003</v>
      </c>
      <c r="F23" s="60">
        <v>86.673000000000002</v>
      </c>
      <c r="G23" s="61">
        <v>87.198800000000006</v>
      </c>
      <c r="H23" s="61">
        <v>90.024900000000002</v>
      </c>
      <c r="I23" s="61">
        <v>90.810100000000006</v>
      </c>
      <c r="J23" s="56"/>
      <c r="K23" s="84"/>
      <c r="L23" s="84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31"/>
      <c r="Y23" s="31"/>
      <c r="Z23" s="31"/>
      <c r="AA23" s="31"/>
      <c r="AB23" s="31"/>
      <c r="AC23" s="31"/>
      <c r="AD23" s="31"/>
      <c r="AE23" s="31"/>
      <c r="AF23" s="31"/>
      <c r="AG23" s="31"/>
    </row>
    <row r="24" spans="1:33" s="50" customFormat="1" ht="12" customHeight="1" x14ac:dyDescent="0.2">
      <c r="A24" s="24" t="s">
        <v>45</v>
      </c>
      <c r="B24" s="58">
        <v>43.2</v>
      </c>
      <c r="C24" s="59">
        <v>80.600000000000009</v>
      </c>
      <c r="D24" s="60">
        <v>89.364000000000004</v>
      </c>
      <c r="E24" s="60">
        <v>95.760999999999996</v>
      </c>
      <c r="F24" s="60">
        <v>94.704999999999998</v>
      </c>
      <c r="G24" s="61">
        <v>94.463300000000004</v>
      </c>
      <c r="H24" s="61">
        <v>91.497</v>
      </c>
      <c r="I24" s="61">
        <v>94.710800000000006</v>
      </c>
      <c r="J24" s="56"/>
      <c r="K24" s="84"/>
      <c r="L24" s="84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31"/>
      <c r="Y24" s="31"/>
      <c r="Z24" s="31"/>
      <c r="AA24" s="31"/>
      <c r="AB24" s="31"/>
      <c r="AC24" s="31"/>
      <c r="AD24" s="31"/>
      <c r="AE24" s="31"/>
      <c r="AF24" s="31"/>
      <c r="AG24" s="31"/>
    </row>
    <row r="25" spans="1:33" s="50" customFormat="1" ht="12" customHeight="1" x14ac:dyDescent="0.2">
      <c r="A25" s="24" t="s">
        <v>46</v>
      </c>
      <c r="B25" s="58">
        <v>40.4</v>
      </c>
      <c r="C25" s="59">
        <v>81.899999999999991</v>
      </c>
      <c r="D25" s="60">
        <v>86.853000000000009</v>
      </c>
      <c r="E25" s="60">
        <v>86.042000000000002</v>
      </c>
      <c r="F25" s="60">
        <v>90.734000000000009</v>
      </c>
      <c r="G25" s="61">
        <v>89.981899999999996</v>
      </c>
      <c r="H25" s="61">
        <v>93.855699999999999</v>
      </c>
      <c r="I25" s="61">
        <v>98.063100000000006</v>
      </c>
      <c r="J25" s="56"/>
      <c r="K25" s="84"/>
      <c r="L25" s="84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</row>
    <row r="26" spans="1:33" s="50" customFormat="1" ht="12" customHeight="1" x14ac:dyDescent="0.2">
      <c r="A26" s="24" t="s">
        <v>47</v>
      </c>
      <c r="B26" s="58">
        <v>3.7</v>
      </c>
      <c r="C26" s="59">
        <v>17.2</v>
      </c>
      <c r="D26" s="60">
        <v>22.065000000000001</v>
      </c>
      <c r="E26" s="60">
        <v>26.927</v>
      </c>
      <c r="F26" s="60">
        <v>28.902000000000001</v>
      </c>
      <c r="G26" s="61">
        <v>26.8672</v>
      </c>
      <c r="H26" s="61">
        <v>31.613199999999999</v>
      </c>
      <c r="I26" s="61">
        <v>33.976900000000001</v>
      </c>
      <c r="J26" s="56"/>
      <c r="K26" s="84"/>
      <c r="L26" s="84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</row>
    <row r="27" spans="1:33" s="50" customFormat="1" ht="12" customHeight="1" x14ac:dyDescent="0.2">
      <c r="A27" s="24" t="s">
        <v>48</v>
      </c>
      <c r="B27" s="58">
        <v>5.8</v>
      </c>
      <c r="C27" s="59">
        <v>32</v>
      </c>
      <c r="D27" s="60">
        <v>43.926000000000002</v>
      </c>
      <c r="E27" s="60">
        <v>53.975999999999999</v>
      </c>
      <c r="F27" s="60">
        <v>42.997999999999998</v>
      </c>
      <c r="G27" s="61">
        <v>50.191400000000002</v>
      </c>
      <c r="H27" s="61">
        <v>47.820900000000002</v>
      </c>
      <c r="I27" s="61">
        <v>57.532800000000002</v>
      </c>
      <c r="J27" s="56"/>
      <c r="K27" s="84"/>
      <c r="L27" s="84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</row>
    <row r="28" spans="1:33" s="50" customFormat="1" ht="21.75" customHeight="1" x14ac:dyDescent="0.2">
      <c r="A28" s="68"/>
      <c r="B28" s="68"/>
      <c r="C28" s="48"/>
      <c r="D28" s="48"/>
      <c r="E28" s="48"/>
      <c r="F28" s="48"/>
      <c r="G28" s="69"/>
      <c r="H28" s="69"/>
      <c r="I28" s="69"/>
      <c r="J28" s="69"/>
      <c r="K28" s="95"/>
      <c r="L28" s="95"/>
      <c r="M28" s="96"/>
      <c r="N28" s="82"/>
      <c r="O28" s="82"/>
      <c r="P28" s="82"/>
      <c r="Q28" s="82"/>
      <c r="R28" s="82"/>
      <c r="S28" s="82"/>
      <c r="T28" s="82"/>
      <c r="U28" s="82"/>
      <c r="V28" s="82"/>
      <c r="W28" s="82"/>
    </row>
    <row r="29" spans="1:33" s="40" customFormat="1" ht="29.25" customHeight="1" x14ac:dyDescent="0.25">
      <c r="A29" s="113" t="s">
        <v>12</v>
      </c>
      <c r="B29" s="113"/>
      <c r="C29" s="113"/>
      <c r="D29" s="113"/>
      <c r="E29" s="113"/>
      <c r="F29" s="113"/>
      <c r="G29" s="113"/>
      <c r="H29" s="113"/>
      <c r="I29" s="113"/>
      <c r="J29" s="37"/>
      <c r="K29" s="79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/>
    </row>
    <row r="30" spans="1:33" s="50" customFormat="1" ht="12" customHeight="1" x14ac:dyDescent="0.25">
      <c r="A30" s="70"/>
      <c r="B30" s="70"/>
      <c r="C30" s="70"/>
      <c r="D30" s="70"/>
      <c r="E30" s="70"/>
      <c r="F30" s="70"/>
      <c r="G30" s="70"/>
      <c r="H30" s="26"/>
      <c r="I30" s="26" t="s">
        <v>60</v>
      </c>
      <c r="J30" s="69"/>
      <c r="K30" s="95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/>
    </row>
    <row r="31" spans="1:33" s="50" customFormat="1" ht="12" customHeight="1" x14ac:dyDescent="0.25">
      <c r="A31" s="70"/>
      <c r="B31" s="70"/>
      <c r="C31" s="70"/>
      <c r="D31" s="70"/>
      <c r="E31" s="70"/>
      <c r="F31" s="70"/>
      <c r="G31" s="70"/>
      <c r="H31" s="70"/>
      <c r="I31" s="70"/>
      <c r="J31" s="69"/>
      <c r="K31" s="95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/>
    </row>
    <row r="32" spans="1:33" s="50" customFormat="1" ht="12" customHeight="1" x14ac:dyDescent="0.2">
      <c r="A32" s="70"/>
      <c r="B32" s="70"/>
      <c r="C32" s="70"/>
      <c r="D32" s="70"/>
      <c r="E32" s="70"/>
      <c r="F32" s="70"/>
      <c r="G32" s="70"/>
      <c r="H32" s="70"/>
      <c r="I32" s="70"/>
      <c r="J32" s="69"/>
      <c r="K32" s="95"/>
      <c r="L32" s="95"/>
      <c r="M32" s="96"/>
      <c r="N32" s="82"/>
      <c r="O32" s="82"/>
      <c r="P32" s="82"/>
      <c r="Q32" s="82"/>
      <c r="R32" s="82"/>
      <c r="S32" s="82"/>
      <c r="T32" s="82"/>
      <c r="U32" s="82"/>
      <c r="V32" s="82"/>
      <c r="W32" s="82"/>
    </row>
    <row r="33" spans="1:23" s="50" customFormat="1" ht="12" customHeight="1" x14ac:dyDescent="0.2">
      <c r="A33" s="70"/>
      <c r="B33" s="70"/>
      <c r="C33" s="70"/>
      <c r="D33" s="70"/>
      <c r="E33" s="70"/>
      <c r="F33" s="70"/>
      <c r="G33" s="70"/>
      <c r="H33" s="70"/>
      <c r="I33" s="70"/>
      <c r="J33" s="66"/>
      <c r="K33" s="84"/>
      <c r="L33" s="84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2"/>
    </row>
    <row r="34" spans="1:23" s="50" customFormat="1" ht="12" customHeight="1" x14ac:dyDescent="0.2">
      <c r="A34" s="70"/>
      <c r="B34" s="70"/>
      <c r="C34" s="70"/>
      <c r="D34" s="70"/>
      <c r="E34" s="70"/>
      <c r="F34" s="70"/>
      <c r="G34" s="70"/>
      <c r="H34" s="70"/>
      <c r="I34" s="70"/>
      <c r="J34" s="71"/>
      <c r="K34" s="97"/>
      <c r="L34" s="97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</row>
    <row r="35" spans="1:23" s="50" customFormat="1" ht="24.75" customHeight="1" x14ac:dyDescent="0.2">
      <c r="A35" s="70"/>
      <c r="B35" s="70"/>
      <c r="C35" s="70"/>
      <c r="D35" s="70"/>
      <c r="E35" s="70"/>
      <c r="F35" s="70"/>
      <c r="G35" s="70"/>
      <c r="H35" s="70"/>
      <c r="I35" s="70"/>
      <c r="J35" s="72"/>
      <c r="K35" s="98"/>
      <c r="L35" s="98"/>
      <c r="M35" s="82"/>
      <c r="N35" s="82"/>
      <c r="O35" s="82"/>
      <c r="P35" s="82"/>
      <c r="Q35" s="82"/>
      <c r="R35" s="82"/>
      <c r="S35" s="82"/>
      <c r="T35" s="82"/>
      <c r="U35" s="82"/>
      <c r="V35" s="82"/>
      <c r="W35" s="82"/>
    </row>
    <row r="36" spans="1:23" ht="12" customHeight="1" x14ac:dyDescent="0.25">
      <c r="A36" s="70"/>
      <c r="B36" s="70"/>
      <c r="C36" s="70"/>
      <c r="D36" s="70"/>
      <c r="E36" s="70"/>
      <c r="F36" s="70"/>
      <c r="G36" s="70"/>
      <c r="H36" s="70"/>
      <c r="I36" s="70"/>
      <c r="J36" s="33"/>
      <c r="K36" s="78"/>
      <c r="L36" s="78"/>
    </row>
    <row r="37" spans="1:23" ht="12" customHeight="1" x14ac:dyDescent="0.25">
      <c r="A37" s="70"/>
      <c r="B37" s="70"/>
      <c r="C37" s="70"/>
      <c r="D37" s="70"/>
      <c r="E37" s="70"/>
      <c r="F37" s="70"/>
      <c r="G37" s="70"/>
      <c r="H37" s="70"/>
      <c r="I37" s="70"/>
      <c r="J37" s="33"/>
      <c r="K37" s="78"/>
      <c r="L37" s="78"/>
    </row>
    <row r="38" spans="1:23" ht="12" customHeight="1" x14ac:dyDescent="0.25">
      <c r="A38" s="70"/>
      <c r="B38" s="70"/>
      <c r="C38" s="70"/>
      <c r="D38" s="70"/>
      <c r="E38" s="70"/>
      <c r="F38" s="70"/>
      <c r="G38" s="70"/>
      <c r="H38" s="70"/>
      <c r="I38" s="70"/>
      <c r="J38" s="33"/>
      <c r="K38" s="78"/>
      <c r="L38" s="78"/>
    </row>
    <row r="39" spans="1:23" ht="12" customHeight="1" x14ac:dyDescent="0.25">
      <c r="A39" s="70"/>
      <c r="B39" s="70"/>
      <c r="C39" s="70"/>
      <c r="D39" s="70"/>
      <c r="E39" s="70"/>
      <c r="F39" s="70"/>
      <c r="G39" s="70"/>
      <c r="H39" s="70"/>
      <c r="I39" s="70"/>
      <c r="J39" s="33"/>
      <c r="K39" s="78"/>
      <c r="L39" s="78"/>
    </row>
    <row r="40" spans="1:23" ht="12" customHeight="1" x14ac:dyDescent="0.25">
      <c r="A40" s="70"/>
      <c r="B40" s="70"/>
      <c r="C40" s="70"/>
      <c r="D40" s="70"/>
      <c r="E40" s="70"/>
      <c r="F40" s="70"/>
      <c r="G40" s="70"/>
      <c r="H40" s="70"/>
      <c r="I40" s="70"/>
      <c r="J40" s="33"/>
      <c r="K40" s="78"/>
      <c r="L40" s="78"/>
    </row>
    <row r="41" spans="1:23" ht="12" customHeight="1" x14ac:dyDescent="0.25">
      <c r="A41" s="70"/>
      <c r="B41" s="70"/>
      <c r="C41" s="70"/>
      <c r="D41" s="70"/>
      <c r="E41" s="70"/>
      <c r="F41" s="70"/>
      <c r="G41" s="70"/>
      <c r="H41" s="70"/>
      <c r="I41" s="70"/>
      <c r="J41" s="33"/>
      <c r="K41" s="78"/>
      <c r="L41" s="78"/>
    </row>
    <row r="42" spans="1:23" ht="12" customHeight="1" x14ac:dyDescent="0.25">
      <c r="A42" s="70"/>
      <c r="B42" s="70"/>
      <c r="C42" s="70"/>
      <c r="D42" s="70"/>
      <c r="E42" s="70"/>
      <c r="F42" s="70"/>
      <c r="G42" s="70"/>
      <c r="H42" s="70"/>
      <c r="I42" s="70"/>
      <c r="J42" s="33"/>
      <c r="K42" s="78"/>
      <c r="L42" s="78"/>
    </row>
    <row r="43" spans="1:23" ht="12" customHeight="1" x14ac:dyDescent="0.25">
      <c r="A43" s="70"/>
      <c r="B43" s="70"/>
      <c r="C43" s="70"/>
      <c r="D43" s="70"/>
      <c r="E43" s="70"/>
      <c r="F43" s="70"/>
      <c r="G43" s="70"/>
      <c r="H43" s="70"/>
      <c r="I43" s="70"/>
      <c r="J43" s="33"/>
      <c r="K43" s="78"/>
      <c r="L43" s="78"/>
      <c r="M43" s="77"/>
      <c r="N43" s="77"/>
      <c r="O43" s="77"/>
    </row>
    <row r="44" spans="1:23" ht="12" customHeight="1" x14ac:dyDescent="0.25">
      <c r="A44" s="70"/>
      <c r="B44" s="70"/>
      <c r="C44" s="70"/>
      <c r="D44" s="70"/>
      <c r="E44" s="70"/>
      <c r="F44" s="70"/>
      <c r="G44" s="70"/>
      <c r="H44" s="70"/>
      <c r="I44" s="70"/>
      <c r="J44" s="33"/>
      <c r="K44" s="78"/>
      <c r="L44" s="78"/>
      <c r="M44" s="77"/>
      <c r="N44" s="77"/>
      <c r="O44" s="77"/>
    </row>
    <row r="45" spans="1:23" ht="12" customHeight="1" x14ac:dyDescent="0.25">
      <c r="A45" s="70"/>
      <c r="B45" s="70"/>
      <c r="C45" s="70"/>
      <c r="D45" s="70"/>
      <c r="E45" s="70"/>
      <c r="F45" s="70"/>
      <c r="G45" s="70"/>
      <c r="H45" s="70"/>
      <c r="I45" s="70"/>
      <c r="J45" s="33"/>
      <c r="K45" s="99"/>
      <c r="L45" s="78"/>
      <c r="M45" s="77"/>
      <c r="N45" s="77"/>
      <c r="O45" s="77"/>
    </row>
    <row r="46" spans="1:23" ht="27" customHeight="1" x14ac:dyDescent="0.25">
      <c r="A46" s="70"/>
      <c r="B46" s="70"/>
      <c r="C46" s="70"/>
      <c r="D46" s="70"/>
      <c r="E46" s="70"/>
      <c r="F46" s="70"/>
      <c r="G46" s="70"/>
      <c r="H46" s="70"/>
      <c r="I46" s="70"/>
      <c r="J46" s="33"/>
      <c r="K46" s="78"/>
      <c r="L46" s="78"/>
    </row>
    <row r="47" spans="1:23" ht="12" customHeight="1" x14ac:dyDescent="0.25">
      <c r="A47" s="70"/>
      <c r="B47" s="70"/>
      <c r="C47" s="70"/>
      <c r="D47" s="70"/>
      <c r="E47" s="70"/>
      <c r="F47" s="70"/>
      <c r="G47" s="70"/>
      <c r="H47" s="70"/>
      <c r="I47" s="70"/>
      <c r="J47" s="33"/>
      <c r="K47" s="78"/>
      <c r="L47" s="78"/>
    </row>
    <row r="48" spans="1:23" ht="12" customHeight="1" x14ac:dyDescent="0.25">
      <c r="A48" s="70"/>
      <c r="B48" s="70"/>
      <c r="C48" s="70"/>
      <c r="D48" s="70"/>
      <c r="E48" s="70"/>
      <c r="F48" s="70"/>
      <c r="G48" s="70"/>
      <c r="H48" s="70"/>
      <c r="I48" s="70"/>
      <c r="J48" s="33"/>
      <c r="K48" s="78"/>
      <c r="L48" s="78"/>
    </row>
    <row r="49" spans="1:23" ht="12" customHeight="1" x14ac:dyDescent="0.25">
      <c r="A49" s="70"/>
      <c r="B49" s="70"/>
      <c r="C49" s="70"/>
      <c r="D49" s="70"/>
      <c r="E49" s="70"/>
      <c r="F49" s="70"/>
      <c r="G49" s="70"/>
      <c r="H49" s="70"/>
      <c r="I49" s="70"/>
      <c r="J49" s="33"/>
      <c r="K49" s="78"/>
      <c r="L49" s="78"/>
      <c r="M49" s="77"/>
      <c r="N49" s="77"/>
      <c r="O49" s="77"/>
    </row>
    <row r="50" spans="1:23" ht="12" customHeight="1" x14ac:dyDescent="0.25">
      <c r="A50" s="70"/>
      <c r="B50" s="70"/>
      <c r="C50" s="70"/>
      <c r="D50" s="70"/>
      <c r="E50" s="70"/>
      <c r="F50" s="70"/>
      <c r="G50" s="70"/>
      <c r="H50" s="70"/>
      <c r="I50" s="70"/>
      <c r="J50" s="73"/>
      <c r="K50" s="100"/>
      <c r="L50" s="100"/>
    </row>
    <row r="51" spans="1:23" ht="12" customHeight="1" x14ac:dyDescent="0.25">
      <c r="A51" s="70"/>
      <c r="B51" s="70"/>
      <c r="C51" s="70"/>
      <c r="D51" s="70"/>
      <c r="E51" s="70"/>
      <c r="F51" s="70"/>
      <c r="G51" s="70"/>
      <c r="H51" s="70"/>
      <c r="I51" s="70"/>
      <c r="J51" s="73"/>
      <c r="K51" s="100"/>
      <c r="L51" s="100"/>
      <c r="M51" s="77"/>
      <c r="N51" s="82"/>
      <c r="O51" s="82"/>
      <c r="P51" s="82"/>
    </row>
    <row r="52" spans="1:23" ht="12" customHeight="1" x14ac:dyDescent="0.25">
      <c r="A52" s="70"/>
      <c r="B52" s="70"/>
      <c r="C52" s="70"/>
      <c r="D52" s="70"/>
      <c r="E52" s="70"/>
      <c r="F52" s="70"/>
      <c r="G52" s="70"/>
      <c r="H52" s="70"/>
      <c r="I52" s="70"/>
      <c r="J52" s="73"/>
      <c r="K52" s="100"/>
      <c r="L52" s="100"/>
      <c r="M52" s="77"/>
      <c r="N52" s="82"/>
      <c r="O52" s="82"/>
      <c r="P52" s="82"/>
    </row>
    <row r="53" spans="1:23" ht="12" customHeight="1" x14ac:dyDescent="0.25">
      <c r="B53" s="30"/>
      <c r="C53" s="70"/>
      <c r="D53" s="70"/>
      <c r="E53" s="70"/>
      <c r="F53" s="70"/>
      <c r="G53" s="70"/>
      <c r="H53" s="70"/>
      <c r="I53" s="70"/>
      <c r="J53" s="73"/>
      <c r="K53" s="100"/>
      <c r="L53" s="100"/>
      <c r="M53" s="77"/>
      <c r="N53" s="82"/>
      <c r="O53" s="82"/>
      <c r="P53" s="82"/>
    </row>
    <row r="54" spans="1:23" ht="12" customHeight="1" x14ac:dyDescent="0.25">
      <c r="A54" s="30"/>
      <c r="B54" s="74"/>
      <c r="C54" s="70"/>
      <c r="D54" s="70"/>
      <c r="E54" s="70"/>
      <c r="F54" s="70"/>
      <c r="G54" s="70"/>
      <c r="H54" s="70"/>
      <c r="I54" s="70"/>
      <c r="J54" s="73"/>
      <c r="K54" s="100"/>
      <c r="L54" s="100"/>
      <c r="M54" s="77"/>
      <c r="N54" s="82"/>
      <c r="O54" s="82"/>
      <c r="P54" s="82"/>
    </row>
    <row r="55" spans="1:23" ht="12" customHeight="1" x14ac:dyDescent="0.25">
      <c r="A55" s="41"/>
      <c r="B55" s="41"/>
      <c r="C55" s="70"/>
      <c r="D55" s="70"/>
      <c r="E55" s="70"/>
      <c r="F55" s="70"/>
      <c r="G55" s="70"/>
      <c r="H55" s="70"/>
      <c r="I55" s="70"/>
      <c r="J55" s="73"/>
      <c r="K55" s="100"/>
      <c r="L55" s="100"/>
      <c r="M55" s="77"/>
      <c r="N55" s="82"/>
      <c r="O55" s="82"/>
      <c r="P55" s="82"/>
    </row>
    <row r="56" spans="1:23" ht="12" customHeight="1" x14ac:dyDescent="0.25">
      <c r="A56" s="70"/>
      <c r="B56" s="70"/>
      <c r="C56" s="70"/>
      <c r="D56" s="70"/>
      <c r="E56" s="70"/>
      <c r="F56" s="70"/>
      <c r="G56" s="70"/>
      <c r="H56" s="70"/>
      <c r="I56" s="70"/>
      <c r="J56" s="73"/>
      <c r="K56" s="100"/>
      <c r="L56" s="100"/>
      <c r="M56" s="77"/>
      <c r="N56" s="82"/>
      <c r="O56" s="82"/>
      <c r="P56" s="82"/>
    </row>
    <row r="57" spans="1:23" ht="12" customHeight="1" x14ac:dyDescent="0.25">
      <c r="A57" s="70"/>
      <c r="B57" s="70"/>
      <c r="C57" s="70"/>
      <c r="D57" s="70"/>
      <c r="E57" s="70"/>
      <c r="F57" s="70"/>
      <c r="G57" s="70"/>
      <c r="H57" s="70"/>
      <c r="I57" s="70"/>
      <c r="J57" s="73"/>
      <c r="K57" s="100"/>
      <c r="L57" s="100"/>
      <c r="M57" s="77"/>
      <c r="N57" s="82"/>
      <c r="O57" s="82"/>
      <c r="P57" s="82"/>
    </row>
    <row r="58" spans="1:23" ht="12" customHeight="1" x14ac:dyDescent="0.25">
      <c r="A58" s="70"/>
      <c r="B58" s="70"/>
      <c r="C58" s="70"/>
      <c r="D58" s="70"/>
      <c r="E58" s="70"/>
      <c r="F58" s="70"/>
      <c r="G58" s="70"/>
      <c r="H58" s="70"/>
      <c r="I58" s="70"/>
      <c r="J58" s="73"/>
      <c r="K58" s="100"/>
      <c r="L58" s="100"/>
      <c r="M58" s="77"/>
      <c r="N58" s="82"/>
      <c r="O58" s="82"/>
      <c r="P58" s="82"/>
    </row>
    <row r="59" spans="1:23" ht="12" customHeight="1" x14ac:dyDescent="0.25">
      <c r="A59" s="70"/>
      <c r="B59" s="70"/>
      <c r="C59" s="70"/>
      <c r="D59" s="70"/>
      <c r="E59" s="70"/>
      <c r="F59" s="70"/>
      <c r="G59" s="70"/>
      <c r="H59" s="70"/>
      <c r="I59" s="70"/>
      <c r="J59" s="75"/>
      <c r="K59" s="101"/>
      <c r="L59" s="101"/>
      <c r="M59" s="77"/>
      <c r="N59" s="82"/>
      <c r="O59" s="82"/>
      <c r="P59" s="82"/>
    </row>
    <row r="60" spans="1:23" ht="12" customHeight="1" x14ac:dyDescent="0.25">
      <c r="A60" s="6"/>
      <c r="B60" s="6"/>
      <c r="C60" s="70"/>
      <c r="D60" s="70"/>
      <c r="E60" s="70"/>
      <c r="F60" s="70"/>
      <c r="G60" s="70"/>
      <c r="H60" s="70"/>
      <c r="I60" s="70"/>
      <c r="J60" s="6"/>
      <c r="K60" s="102"/>
      <c r="L60" s="102"/>
    </row>
    <row r="61" spans="1:23" ht="12" customHeight="1" x14ac:dyDescent="0.25">
      <c r="A61" s="6"/>
      <c r="B61" s="6"/>
      <c r="C61" s="70"/>
      <c r="D61" s="70"/>
      <c r="E61" s="70"/>
      <c r="F61" s="70"/>
      <c r="G61" s="70"/>
      <c r="H61" s="70"/>
      <c r="I61" s="70"/>
      <c r="J61" s="6"/>
      <c r="K61" s="102"/>
      <c r="L61" s="102"/>
    </row>
    <row r="62" spans="1:23" ht="12" customHeight="1" x14ac:dyDescent="0.25">
      <c r="A62" s="6"/>
      <c r="B62" s="6"/>
      <c r="C62" s="70"/>
      <c r="D62" s="70"/>
      <c r="E62" s="70"/>
      <c r="F62" s="70"/>
      <c r="G62" s="70"/>
      <c r="H62" s="70"/>
      <c r="I62" s="70"/>
      <c r="J62" s="6"/>
      <c r="K62" s="102"/>
      <c r="L62" s="102"/>
    </row>
    <row r="63" spans="1:23" ht="12" customHeight="1" x14ac:dyDescent="0.25">
      <c r="A63" s="70"/>
      <c r="B63" s="70"/>
      <c r="C63" s="70"/>
      <c r="D63" s="70"/>
      <c r="E63" s="70"/>
      <c r="F63" s="70"/>
      <c r="G63" s="70"/>
      <c r="H63" s="70"/>
      <c r="I63" s="70"/>
      <c r="J63" s="6"/>
      <c r="K63" s="102"/>
      <c r="L63" s="102"/>
    </row>
    <row r="64" spans="1:23" s="7" customFormat="1" ht="12" customHeight="1" x14ac:dyDescent="0.25">
      <c r="A64" s="6"/>
      <c r="B64" s="6"/>
      <c r="C64" s="6"/>
      <c r="D64" s="6"/>
      <c r="E64" s="6"/>
      <c r="F64" s="6"/>
      <c r="G64" s="6"/>
      <c r="H64" s="6"/>
      <c r="I64" s="6"/>
      <c r="J64" s="6"/>
      <c r="K64" s="102"/>
      <c r="L64" s="102"/>
      <c r="M64" s="25"/>
      <c r="N64" s="25"/>
      <c r="O64" s="25"/>
      <c r="P64" s="77"/>
      <c r="Q64" s="25"/>
      <c r="R64" s="25"/>
      <c r="S64" s="25"/>
      <c r="T64" s="25"/>
      <c r="U64" s="25"/>
      <c r="V64" s="25"/>
      <c r="W64" s="25"/>
    </row>
    <row r="65" spans="1:23" s="7" customFormat="1" ht="12" customHeight="1" x14ac:dyDescent="0.25">
      <c r="A65" s="6"/>
      <c r="B65" s="6"/>
      <c r="C65" s="6"/>
      <c r="D65" s="6"/>
      <c r="E65" s="6"/>
      <c r="F65" s="6"/>
      <c r="G65" s="6"/>
      <c r="H65" s="6"/>
      <c r="I65" s="6"/>
      <c r="J65" s="6"/>
      <c r="K65" s="102"/>
      <c r="L65" s="102"/>
      <c r="M65" s="25"/>
      <c r="N65" s="25"/>
      <c r="O65" s="25"/>
      <c r="P65" s="77"/>
      <c r="Q65" s="25"/>
      <c r="R65" s="25"/>
      <c r="S65" s="25"/>
      <c r="T65" s="25"/>
      <c r="U65" s="25"/>
      <c r="V65" s="25"/>
      <c r="W65" s="25"/>
    </row>
    <row r="66" spans="1:23" ht="12" customHeight="1" x14ac:dyDescent="0.25">
      <c r="A66" s="6"/>
      <c r="B66" s="6"/>
      <c r="C66" s="6"/>
      <c r="D66" s="6"/>
      <c r="E66" s="6"/>
      <c r="F66" s="6"/>
      <c r="G66" s="6"/>
      <c r="H66" s="6"/>
      <c r="I66" s="6"/>
      <c r="J66" s="6"/>
      <c r="K66" s="102"/>
      <c r="L66" s="102"/>
    </row>
  </sheetData>
  <mergeCells count="1">
    <mergeCell ref="A29:I29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D020AF-5BC5-4263-BB38-3D67A709794C}">
  <sheetPr>
    <tabColor rgb="FF92D050"/>
  </sheetPr>
  <dimension ref="A1:W58"/>
  <sheetViews>
    <sheetView showGridLines="0" zoomScaleNormal="100" zoomScaleSheetLayoutView="100" workbookViewId="0">
      <selection activeCell="D29" sqref="D29"/>
    </sheetView>
  </sheetViews>
  <sheetFormatPr defaultColWidth="9.140625" defaultRowHeight="9.75" x14ac:dyDescent="0.2"/>
  <cols>
    <col min="1" max="1" width="19.42578125" style="7" customWidth="1"/>
    <col min="2" max="10" width="7.28515625" style="7" customWidth="1"/>
    <col min="11" max="15" width="7.28515625" style="25" customWidth="1"/>
    <col min="16" max="23" width="9.140625" style="25"/>
    <col min="24" max="16384" width="9.140625" style="7"/>
  </cols>
  <sheetData>
    <row r="1" spans="1:16" ht="12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</row>
    <row r="2" spans="1:16" ht="20.25" customHeight="1" x14ac:dyDescent="0.2">
      <c r="A2" s="8" t="s">
        <v>17</v>
      </c>
      <c r="B2" s="76"/>
      <c r="C2" s="6"/>
      <c r="D2" s="6"/>
      <c r="E2" s="6"/>
      <c r="F2" s="6"/>
      <c r="G2" s="6"/>
      <c r="H2" s="6"/>
      <c r="I2" s="6"/>
      <c r="J2" s="6"/>
    </row>
    <row r="3" spans="1:16" ht="9" customHeight="1" x14ac:dyDescent="0.2">
      <c r="A3" s="8"/>
      <c r="B3" s="76"/>
      <c r="C3" s="6"/>
      <c r="D3" s="6"/>
      <c r="E3" s="6"/>
      <c r="F3" s="6"/>
      <c r="G3" s="6"/>
      <c r="H3" s="6"/>
      <c r="I3" s="6"/>
      <c r="J3" s="6"/>
    </row>
    <row r="4" spans="1:16" ht="21" customHeight="1" x14ac:dyDescent="0.2">
      <c r="A4" s="9"/>
      <c r="B4" s="9"/>
      <c r="C4" s="6"/>
      <c r="D4" s="6"/>
      <c r="E4" s="6"/>
      <c r="F4" s="6"/>
      <c r="G4" s="6"/>
      <c r="H4" s="6"/>
      <c r="I4" s="6"/>
      <c r="J4" s="26" t="s">
        <v>69</v>
      </c>
    </row>
    <row r="5" spans="1:16" ht="12" customHeight="1" x14ac:dyDescent="0.2"/>
    <row r="6" spans="1:16" ht="12" customHeight="1" x14ac:dyDescent="0.2">
      <c r="N6" s="25" t="s">
        <v>70</v>
      </c>
      <c r="O6" s="25" t="s">
        <v>71</v>
      </c>
      <c r="P6" s="25" t="s">
        <v>72</v>
      </c>
    </row>
    <row r="7" spans="1:16" ht="12" customHeight="1" x14ac:dyDescent="0.2">
      <c r="M7" s="25" t="s">
        <v>74</v>
      </c>
      <c r="N7" s="25">
        <v>94.700500000000005</v>
      </c>
      <c r="O7" s="25">
        <v>99.255499999999998</v>
      </c>
      <c r="P7" s="25">
        <v>78.613500000000002</v>
      </c>
    </row>
    <row r="8" spans="1:16" ht="12" customHeight="1" x14ac:dyDescent="0.2">
      <c r="M8" s="25" t="s">
        <v>73</v>
      </c>
      <c r="N8" s="25">
        <v>94.063200000000009</v>
      </c>
      <c r="O8" s="25">
        <v>98.867400000000004</v>
      </c>
      <c r="P8" s="25">
        <v>84.204999999999998</v>
      </c>
    </row>
    <row r="9" spans="1:16" ht="12" customHeight="1" x14ac:dyDescent="0.2">
      <c r="M9" s="25" t="s">
        <v>75</v>
      </c>
      <c r="N9" s="25">
        <v>90.858099999999993</v>
      </c>
      <c r="O9" s="25">
        <v>94.352800000000002</v>
      </c>
      <c r="P9" s="25">
        <v>78.445800000000006</v>
      </c>
    </row>
    <row r="10" spans="1:16" ht="12" customHeight="1" x14ac:dyDescent="0.2">
      <c r="M10" s="25" t="s">
        <v>76</v>
      </c>
      <c r="N10" s="25">
        <v>88.390100000000004</v>
      </c>
      <c r="O10" s="25">
        <v>93.267899999999997</v>
      </c>
      <c r="P10" s="25">
        <v>73.229799999999997</v>
      </c>
    </row>
    <row r="11" spans="1:16" ht="12" customHeight="1" x14ac:dyDescent="0.2">
      <c r="M11" s="25" t="s">
        <v>77</v>
      </c>
      <c r="N11" s="25">
        <v>81.236400000000003</v>
      </c>
      <c r="O11" s="25">
        <v>96.117699999999999</v>
      </c>
      <c r="P11" s="25">
        <v>42.1584</v>
      </c>
    </row>
    <row r="12" spans="1:16" ht="12" customHeight="1" x14ac:dyDescent="0.2">
      <c r="M12" s="25" t="s">
        <v>78</v>
      </c>
      <c r="N12" s="25">
        <v>80.359400000000008</v>
      </c>
      <c r="O12" s="25">
        <v>90.191200000000009</v>
      </c>
      <c r="P12" s="25">
        <v>57.235599999999998</v>
      </c>
    </row>
    <row r="13" spans="1:16" ht="12" customHeight="1" x14ac:dyDescent="0.2">
      <c r="M13" s="25" t="s">
        <v>79</v>
      </c>
      <c r="N13" s="25">
        <v>80.287700000000001</v>
      </c>
      <c r="O13" s="25">
        <v>92.065699999999993</v>
      </c>
      <c r="P13" s="25">
        <v>55.007799999999996</v>
      </c>
    </row>
    <row r="14" spans="1:16" ht="12" customHeight="1" x14ac:dyDescent="0.2">
      <c r="M14" s="25" t="s">
        <v>83</v>
      </c>
      <c r="N14" s="25">
        <v>78.935100000000006</v>
      </c>
      <c r="O14" s="25">
        <v>95.029200000000003</v>
      </c>
      <c r="P14" s="25">
        <v>47.283099999999997</v>
      </c>
    </row>
    <row r="15" spans="1:16" ht="12" customHeight="1" x14ac:dyDescent="0.2">
      <c r="M15" s="25" t="s">
        <v>81</v>
      </c>
      <c r="N15" s="25">
        <v>78.180899999999994</v>
      </c>
      <c r="O15" s="25">
        <v>93.276200000000003</v>
      </c>
      <c r="P15" s="25">
        <v>40.030900000000003</v>
      </c>
    </row>
    <row r="16" spans="1:16" ht="12" customHeight="1" x14ac:dyDescent="0.2">
      <c r="M16" s="25" t="s">
        <v>80</v>
      </c>
      <c r="N16" s="25">
        <v>77.8857</v>
      </c>
      <c r="O16" s="25">
        <v>88.824600000000004</v>
      </c>
      <c r="P16" s="25">
        <v>55.578600000000002</v>
      </c>
    </row>
    <row r="17" spans="13:16" ht="12" customHeight="1" x14ac:dyDescent="0.2">
      <c r="M17" s="25" t="s">
        <v>82</v>
      </c>
      <c r="N17" s="25">
        <v>76.430199999999999</v>
      </c>
      <c r="O17" s="25">
        <v>91.494900000000001</v>
      </c>
      <c r="P17" s="25">
        <v>48.743199999999995</v>
      </c>
    </row>
    <row r="18" spans="13:16" ht="12" customHeight="1" x14ac:dyDescent="0.2">
      <c r="M18" s="25" t="s">
        <v>86</v>
      </c>
      <c r="N18" s="25">
        <v>74.183800000000005</v>
      </c>
      <c r="O18" s="25">
        <v>90.300700000000006</v>
      </c>
      <c r="P18" s="25">
        <v>42.369</v>
      </c>
    </row>
    <row r="19" spans="13:16" ht="12" customHeight="1" x14ac:dyDescent="0.2">
      <c r="M19" s="25" t="s">
        <v>85</v>
      </c>
      <c r="N19" s="25">
        <v>73.063199999999995</v>
      </c>
      <c r="O19" s="25">
        <v>91.623100000000008</v>
      </c>
      <c r="P19" s="25">
        <v>31.768800000000002</v>
      </c>
    </row>
    <row r="20" spans="13:16" ht="12" customHeight="1" x14ac:dyDescent="0.2">
      <c r="M20" s="25" t="s">
        <v>89</v>
      </c>
      <c r="N20" s="25">
        <v>71.768699999999995</v>
      </c>
      <c r="O20" s="25">
        <v>87.114000000000004</v>
      </c>
      <c r="P20" s="25">
        <v>41.79</v>
      </c>
    </row>
    <row r="21" spans="13:16" ht="12" customHeight="1" x14ac:dyDescent="0.2">
      <c r="M21" s="25" t="s">
        <v>84</v>
      </c>
      <c r="N21" s="25">
        <v>70.725899999999996</v>
      </c>
      <c r="O21" s="25">
        <v>87.811300000000003</v>
      </c>
      <c r="P21" s="25">
        <v>38.488199999999999</v>
      </c>
    </row>
    <row r="22" spans="13:16" ht="12" customHeight="1" x14ac:dyDescent="0.2">
      <c r="M22" s="25" t="s">
        <v>87</v>
      </c>
      <c r="N22" s="25">
        <v>69.233000000000004</v>
      </c>
      <c r="O22" s="25">
        <v>86.235200000000006</v>
      </c>
      <c r="P22" s="25">
        <v>23.942800000000002</v>
      </c>
    </row>
    <row r="23" spans="13:16" ht="12" customHeight="1" x14ac:dyDescent="0.2">
      <c r="M23" s="25" t="s">
        <v>90</v>
      </c>
      <c r="N23" s="25">
        <v>68.936299999999989</v>
      </c>
      <c r="O23" s="25">
        <v>83.913200000000003</v>
      </c>
      <c r="P23" s="25">
        <v>33.215499999999999</v>
      </c>
    </row>
    <row r="24" spans="13:16" ht="12" customHeight="1" x14ac:dyDescent="0.2">
      <c r="M24" s="25" t="s">
        <v>93</v>
      </c>
      <c r="N24" s="25">
        <v>67.413700000000006</v>
      </c>
      <c r="O24" s="25">
        <v>91.948999999999998</v>
      </c>
      <c r="P24" s="25">
        <v>22.257899999999999</v>
      </c>
    </row>
    <row r="25" spans="13:16" ht="12" customHeight="1" x14ac:dyDescent="0.2">
      <c r="M25" s="25" t="s">
        <v>92</v>
      </c>
      <c r="N25" s="25">
        <v>66.255899999999997</v>
      </c>
      <c r="O25" s="25">
        <v>84.786299999999997</v>
      </c>
      <c r="P25" s="25">
        <v>28.023399999999999</v>
      </c>
    </row>
    <row r="26" spans="13:16" ht="12" customHeight="1" x14ac:dyDescent="0.2">
      <c r="M26" s="25" t="s">
        <v>97</v>
      </c>
      <c r="N26" s="25">
        <v>65.10390000000001</v>
      </c>
      <c r="O26" s="25">
        <v>90.877099999999999</v>
      </c>
      <c r="P26" s="25">
        <v>21.661300000000001</v>
      </c>
    </row>
    <row r="27" spans="13:16" ht="12" customHeight="1" x14ac:dyDescent="0.2">
      <c r="M27" s="25" t="s">
        <v>91</v>
      </c>
      <c r="N27" s="25">
        <v>64.940699999999993</v>
      </c>
      <c r="O27" s="25">
        <v>89.217500000000001</v>
      </c>
      <c r="P27" s="25">
        <v>27.604299999999999</v>
      </c>
    </row>
    <row r="28" spans="13:16" ht="12" customHeight="1" x14ac:dyDescent="0.2">
      <c r="M28" s="25" t="s">
        <v>88</v>
      </c>
      <c r="N28" s="25">
        <v>64.566900000000004</v>
      </c>
      <c r="O28" s="25">
        <v>85.477199999999996</v>
      </c>
      <c r="P28" s="25">
        <v>18.864000000000001</v>
      </c>
    </row>
    <row r="29" spans="13:16" ht="12" customHeight="1" x14ac:dyDescent="0.2">
      <c r="M29" s="25" t="s">
        <v>95</v>
      </c>
      <c r="N29" s="25">
        <v>64.384500000000003</v>
      </c>
      <c r="O29" s="25">
        <v>92.418800000000005</v>
      </c>
      <c r="P29" s="25">
        <v>21.6265</v>
      </c>
    </row>
    <row r="30" spans="13:16" ht="12" customHeight="1" x14ac:dyDescent="0.2">
      <c r="M30" s="25" t="s">
        <v>96</v>
      </c>
      <c r="N30" s="25">
        <v>59.299500000000002</v>
      </c>
      <c r="O30" s="25">
        <v>87.192899999999995</v>
      </c>
      <c r="P30" s="25">
        <v>19.5245</v>
      </c>
    </row>
    <row r="31" spans="13:16" ht="12" customHeight="1" x14ac:dyDescent="0.2">
      <c r="M31" s="25" t="s">
        <v>94</v>
      </c>
      <c r="N31" s="25">
        <v>59.295900000000003</v>
      </c>
      <c r="O31" s="25">
        <v>86.691900000000004</v>
      </c>
      <c r="P31" s="25">
        <v>15.113399999999999</v>
      </c>
    </row>
    <row r="32" spans="13:16" ht="12" customHeight="1" x14ac:dyDescent="0.2">
      <c r="M32" s="25" t="s">
        <v>99</v>
      </c>
      <c r="N32" s="25">
        <v>56.123900000000006</v>
      </c>
      <c r="O32" s="25">
        <v>75.21759999999999</v>
      </c>
      <c r="P32" s="25">
        <v>19.160599999999999</v>
      </c>
    </row>
    <row r="33" spans="1:16" ht="12" customHeight="1" x14ac:dyDescent="0.2">
      <c r="M33" s="25" t="s">
        <v>98</v>
      </c>
      <c r="N33" s="25">
        <v>53.595199999999998</v>
      </c>
      <c r="O33" s="25">
        <v>71.305499999999995</v>
      </c>
      <c r="P33" s="25">
        <v>25.238199999999999</v>
      </c>
    </row>
    <row r="34" spans="1:16" ht="12" customHeight="1" x14ac:dyDescent="0.2">
      <c r="M34" s="25" t="s">
        <v>100</v>
      </c>
      <c r="N34" s="25">
        <v>49.775500000000001</v>
      </c>
      <c r="O34" s="25">
        <v>71.968100000000007</v>
      </c>
      <c r="P34" s="25">
        <v>14.370900000000001</v>
      </c>
    </row>
    <row r="35" spans="1:16" ht="20.25" customHeight="1" x14ac:dyDescent="0.2">
      <c r="A35" s="6"/>
      <c r="B35" s="6"/>
      <c r="C35" s="6"/>
      <c r="D35" s="6"/>
      <c r="E35" s="6"/>
      <c r="F35" s="6"/>
      <c r="G35" s="6"/>
      <c r="H35" s="6"/>
      <c r="I35" s="6"/>
      <c r="J35" s="6"/>
    </row>
    <row r="36" spans="1:16" ht="25.5" customHeight="1" x14ac:dyDescent="0.2">
      <c r="A36" s="8" t="s">
        <v>13</v>
      </c>
      <c r="B36" s="6"/>
      <c r="C36" s="6"/>
      <c r="D36" s="6"/>
      <c r="E36" s="6"/>
      <c r="F36" s="6"/>
      <c r="G36" s="6"/>
      <c r="H36" s="6"/>
      <c r="I36" s="6"/>
      <c r="J36" s="6"/>
    </row>
    <row r="37" spans="1:16" ht="12" customHeight="1" x14ac:dyDescent="0.2">
      <c r="A37" s="6"/>
      <c r="B37" s="6"/>
      <c r="C37" s="6"/>
      <c r="D37" s="6"/>
      <c r="E37" s="6"/>
      <c r="F37" s="6"/>
      <c r="G37" s="6"/>
      <c r="H37" s="6"/>
      <c r="I37" s="6"/>
      <c r="J37" s="26"/>
    </row>
    <row r="38" spans="1:16" ht="12" customHeight="1" x14ac:dyDescent="0.2">
      <c r="A38" s="6"/>
      <c r="B38" s="6"/>
      <c r="C38" s="6"/>
      <c r="D38" s="6"/>
      <c r="E38" s="6"/>
      <c r="F38" s="6"/>
      <c r="G38" s="6"/>
      <c r="H38" s="6"/>
      <c r="I38" s="6"/>
      <c r="J38" s="6"/>
    </row>
    <row r="39" spans="1:16" ht="12" customHeight="1" x14ac:dyDescent="0.2">
      <c r="A39" s="6"/>
      <c r="B39" s="6"/>
      <c r="C39" s="6"/>
      <c r="D39" s="6"/>
      <c r="E39" s="6"/>
      <c r="F39" s="6"/>
      <c r="G39" s="6"/>
      <c r="H39" s="6"/>
      <c r="I39" s="6"/>
      <c r="J39" s="6"/>
    </row>
    <row r="40" spans="1:16" ht="12" customHeight="1" x14ac:dyDescent="0.2">
      <c r="A40" s="6"/>
      <c r="B40" s="6"/>
      <c r="C40" s="6"/>
      <c r="D40" s="6"/>
      <c r="E40" s="6"/>
      <c r="F40" s="6"/>
      <c r="G40" s="6"/>
      <c r="H40" s="6"/>
      <c r="I40" s="6"/>
      <c r="J40" s="6"/>
    </row>
    <row r="41" spans="1:16" ht="12" customHeight="1" x14ac:dyDescent="0.2">
      <c r="A41" s="6"/>
      <c r="B41" s="6"/>
      <c r="C41" s="6"/>
      <c r="D41" s="6"/>
      <c r="E41" s="6"/>
      <c r="F41" s="6"/>
      <c r="G41" s="6"/>
      <c r="H41" s="6"/>
      <c r="I41" s="6"/>
      <c r="J41" s="6"/>
    </row>
    <row r="42" spans="1:16" ht="12" customHeight="1" x14ac:dyDescent="0.2">
      <c r="A42" s="6"/>
      <c r="B42" s="6"/>
      <c r="C42" s="6"/>
      <c r="D42" s="6"/>
      <c r="E42" s="6"/>
      <c r="F42" s="6"/>
      <c r="G42" s="6"/>
      <c r="H42" s="6"/>
      <c r="I42" s="6"/>
      <c r="J42" s="6"/>
    </row>
    <row r="43" spans="1:16" ht="12" customHeight="1" x14ac:dyDescent="0.2">
      <c r="A43" s="6"/>
      <c r="B43" s="6"/>
      <c r="C43" s="6"/>
      <c r="D43" s="6"/>
      <c r="E43" s="6"/>
      <c r="F43" s="6"/>
      <c r="G43" s="6"/>
      <c r="H43" s="6"/>
      <c r="I43" s="6"/>
      <c r="J43" s="6"/>
    </row>
    <row r="44" spans="1:16" ht="12" customHeight="1" x14ac:dyDescent="0.2">
      <c r="A44" s="6"/>
      <c r="B44" s="6"/>
      <c r="C44" s="6"/>
      <c r="D44" s="6"/>
      <c r="E44" s="6"/>
      <c r="F44" s="6"/>
      <c r="G44" s="6"/>
      <c r="H44" s="6"/>
      <c r="I44" s="6"/>
      <c r="J44" s="6"/>
    </row>
    <row r="45" spans="1:16" ht="12" customHeight="1" x14ac:dyDescent="0.2">
      <c r="A45" s="6"/>
      <c r="B45" s="6"/>
      <c r="C45" s="6"/>
      <c r="D45" s="6"/>
      <c r="E45" s="6"/>
      <c r="F45" s="6"/>
      <c r="G45" s="6"/>
      <c r="H45" s="6"/>
      <c r="I45" s="6"/>
      <c r="J45" s="6"/>
    </row>
    <row r="46" spans="1:16" ht="12" customHeight="1" x14ac:dyDescent="0.2">
      <c r="A46" s="6"/>
      <c r="B46" s="6"/>
      <c r="C46" s="6"/>
      <c r="D46" s="6"/>
      <c r="E46" s="6"/>
      <c r="F46" s="6"/>
      <c r="G46" s="6"/>
      <c r="H46" s="6"/>
      <c r="I46" s="6"/>
      <c r="J46" s="6"/>
    </row>
    <row r="47" spans="1:16" ht="12" customHeight="1" x14ac:dyDescent="0.2">
      <c r="A47" s="6"/>
      <c r="B47" s="6"/>
      <c r="C47" s="6"/>
      <c r="D47" s="6"/>
      <c r="E47" s="6"/>
      <c r="F47" s="6"/>
      <c r="G47" s="6"/>
      <c r="H47" s="6"/>
      <c r="I47" s="6"/>
      <c r="J47" s="6"/>
    </row>
    <row r="48" spans="1:16" ht="12" customHeight="1" x14ac:dyDescent="0.2">
      <c r="A48" s="6"/>
      <c r="B48" s="6"/>
      <c r="C48" s="6"/>
      <c r="D48" s="6"/>
      <c r="E48" s="6"/>
      <c r="F48" s="6"/>
      <c r="G48" s="6"/>
      <c r="H48" s="6"/>
      <c r="I48" s="6"/>
      <c r="J48" s="6"/>
    </row>
    <row r="49" spans="1:12" ht="15.75" customHeight="1" x14ac:dyDescent="0.2">
      <c r="A49" s="6"/>
      <c r="B49" s="6"/>
      <c r="C49" s="6"/>
      <c r="D49" s="6"/>
      <c r="E49" s="6"/>
      <c r="F49" s="6"/>
      <c r="G49" s="6"/>
      <c r="H49" s="6"/>
      <c r="I49" s="6"/>
      <c r="J49" s="6"/>
    </row>
    <row r="50" spans="1:12" ht="19.5" customHeight="1" x14ac:dyDescent="0.2">
      <c r="A50" s="6"/>
      <c r="B50" s="6"/>
      <c r="C50" s="6"/>
      <c r="D50" s="6"/>
      <c r="E50" s="6"/>
      <c r="F50" s="6"/>
      <c r="G50" s="6"/>
      <c r="H50" s="6"/>
      <c r="I50" s="6"/>
      <c r="J50" s="6"/>
    </row>
    <row r="51" spans="1:12" ht="12" customHeight="1" x14ac:dyDescent="0.2">
      <c r="A51" s="6"/>
      <c r="B51" s="6"/>
      <c r="C51" s="6"/>
      <c r="D51" s="6"/>
      <c r="E51" s="6"/>
      <c r="F51" s="6"/>
      <c r="G51" s="6"/>
      <c r="H51" s="6"/>
      <c r="I51" s="6"/>
      <c r="J51" s="6"/>
    </row>
    <row r="52" spans="1:12" ht="12" customHeight="1" x14ac:dyDescent="0.25">
      <c r="A52" s="6"/>
      <c r="B52" s="6"/>
      <c r="C52" s="6"/>
      <c r="D52" s="6"/>
      <c r="E52" s="6"/>
      <c r="F52" s="6"/>
      <c r="G52" s="6"/>
      <c r="H52" s="6"/>
      <c r="I52" s="6"/>
      <c r="J52" s="6"/>
      <c r="L52" s="77"/>
    </row>
    <row r="55" spans="1:12" ht="12" customHeight="1" x14ac:dyDescent="0.2"/>
    <row r="56" spans="1:12" ht="12" customHeight="1" x14ac:dyDescent="0.2"/>
    <row r="57" spans="1:12" ht="11.25" x14ac:dyDescent="0.2">
      <c r="A57" s="30"/>
    </row>
    <row r="58" spans="1:12" ht="11.25" x14ac:dyDescent="0.2">
      <c r="A58" s="30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5832C-7B46-4D99-9318-B1CB4347BA25}">
  <sheetPr>
    <tabColor rgb="FF92D050"/>
  </sheetPr>
  <dimension ref="A1:W61"/>
  <sheetViews>
    <sheetView showGridLines="0" zoomScaleNormal="100" zoomScaleSheetLayoutView="100" workbookViewId="0">
      <selection activeCell="D29" sqref="D29"/>
    </sheetView>
  </sheetViews>
  <sheetFormatPr defaultColWidth="9.140625" defaultRowHeight="9.75" x14ac:dyDescent="0.2"/>
  <cols>
    <col min="1" max="1" width="21.28515625" style="7" customWidth="1"/>
    <col min="2" max="10" width="7.140625" style="7" customWidth="1"/>
    <col min="11" max="17" width="7.28515625" style="25" customWidth="1"/>
    <col min="18" max="23" width="9.140625" style="25"/>
    <col min="24" max="16384" width="9.140625" style="7"/>
  </cols>
  <sheetData>
    <row r="1" spans="1:16" ht="12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</row>
    <row r="2" spans="1:16" ht="18" customHeight="1" x14ac:dyDescent="0.2">
      <c r="A2" s="8" t="s">
        <v>5</v>
      </c>
      <c r="B2" s="6"/>
      <c r="C2" s="6"/>
      <c r="D2" s="6"/>
      <c r="E2" s="6"/>
      <c r="F2" s="6"/>
      <c r="G2" s="6"/>
      <c r="H2" s="6"/>
      <c r="I2" s="6"/>
      <c r="J2" s="6"/>
    </row>
    <row r="3" spans="1:16" ht="12" customHeight="1" thickBot="1" x14ac:dyDescent="0.25">
      <c r="A3" s="9"/>
      <c r="B3" s="6"/>
      <c r="C3" s="6"/>
      <c r="D3" s="6"/>
      <c r="E3" s="6"/>
      <c r="F3" s="6"/>
      <c r="G3" s="6"/>
      <c r="H3" s="6"/>
      <c r="I3" s="6"/>
      <c r="J3" s="6"/>
      <c r="N3" s="25" t="s">
        <v>101</v>
      </c>
      <c r="O3" s="25" t="s">
        <v>102</v>
      </c>
      <c r="P3" s="25" t="s">
        <v>103</v>
      </c>
    </row>
    <row r="4" spans="1:16" ht="25.5" customHeight="1" x14ac:dyDescent="0.2">
      <c r="A4" s="108"/>
      <c r="B4" s="110" t="s">
        <v>104</v>
      </c>
      <c r="C4" s="110"/>
      <c r="D4" s="110"/>
      <c r="E4" s="110" t="s">
        <v>105</v>
      </c>
      <c r="F4" s="110"/>
      <c r="G4" s="110"/>
      <c r="H4" s="110" t="s">
        <v>106</v>
      </c>
      <c r="I4" s="110"/>
      <c r="J4" s="111"/>
      <c r="M4" s="25" t="s">
        <v>26</v>
      </c>
      <c r="N4" s="92">
        <v>27.8</v>
      </c>
      <c r="O4" s="92">
        <v>38.4</v>
      </c>
      <c r="P4" s="92">
        <v>33.799999999999997</v>
      </c>
    </row>
    <row r="5" spans="1:16" ht="13.5" customHeight="1" thickBot="1" x14ac:dyDescent="0.25">
      <c r="A5" s="109"/>
      <c r="B5" s="10" t="s">
        <v>21</v>
      </c>
      <c r="C5" s="11" t="s">
        <v>22</v>
      </c>
      <c r="D5" s="12" t="s">
        <v>23</v>
      </c>
      <c r="E5" s="10" t="s">
        <v>21</v>
      </c>
      <c r="F5" s="11" t="s">
        <v>22</v>
      </c>
      <c r="G5" s="12" t="s">
        <v>23</v>
      </c>
      <c r="H5" s="10" t="s">
        <v>21</v>
      </c>
      <c r="I5" s="11" t="s">
        <v>22</v>
      </c>
      <c r="J5" s="13" t="s">
        <v>23</v>
      </c>
      <c r="N5" s="92"/>
      <c r="O5" s="92"/>
      <c r="P5" s="92"/>
    </row>
    <row r="6" spans="1:16" ht="12" customHeight="1" x14ac:dyDescent="0.2">
      <c r="A6" s="14" t="s">
        <v>26</v>
      </c>
      <c r="B6" s="15">
        <v>1654</v>
      </c>
      <c r="C6" s="16">
        <v>19</v>
      </c>
      <c r="D6" s="17">
        <v>27.8</v>
      </c>
      <c r="E6" s="15">
        <v>2286.6</v>
      </c>
      <c r="F6" s="16">
        <v>26.3</v>
      </c>
      <c r="G6" s="17">
        <v>38.4</v>
      </c>
      <c r="H6" s="15">
        <v>2009.3</v>
      </c>
      <c r="I6" s="16">
        <v>23.1</v>
      </c>
      <c r="J6" s="18">
        <v>33.799999999999997</v>
      </c>
      <c r="M6" s="25" t="s">
        <v>28</v>
      </c>
      <c r="N6" s="92">
        <v>30</v>
      </c>
      <c r="O6" s="92">
        <v>38.700000000000003</v>
      </c>
      <c r="P6" s="92">
        <v>31.4</v>
      </c>
    </row>
    <row r="7" spans="1:16" ht="12" customHeight="1" x14ac:dyDescent="0.2">
      <c r="A7" s="19" t="s">
        <v>27</v>
      </c>
      <c r="B7" s="20"/>
      <c r="C7" s="21"/>
      <c r="D7" s="22"/>
      <c r="E7" s="20"/>
      <c r="F7" s="21"/>
      <c r="G7" s="22"/>
      <c r="H7" s="20"/>
      <c r="I7" s="21"/>
      <c r="J7" s="23"/>
      <c r="M7" s="25" t="s">
        <v>29</v>
      </c>
      <c r="N7" s="92">
        <v>25.8</v>
      </c>
      <c r="O7" s="92">
        <v>38.200000000000003</v>
      </c>
      <c r="P7" s="92">
        <v>35.9</v>
      </c>
    </row>
    <row r="8" spans="1:16" ht="12" customHeight="1" x14ac:dyDescent="0.2">
      <c r="A8" s="24" t="s">
        <v>28</v>
      </c>
      <c r="B8" s="20">
        <v>845.8</v>
      </c>
      <c r="C8" s="21">
        <v>20.3</v>
      </c>
      <c r="D8" s="22">
        <v>30</v>
      </c>
      <c r="E8" s="20">
        <v>1090.9000000000001</v>
      </c>
      <c r="F8" s="21">
        <v>26.2</v>
      </c>
      <c r="G8" s="22">
        <v>38.700000000000003</v>
      </c>
      <c r="H8" s="20">
        <v>884.9</v>
      </c>
      <c r="I8" s="21">
        <v>21.2</v>
      </c>
      <c r="J8" s="23">
        <v>31.4</v>
      </c>
      <c r="N8" s="92"/>
      <c r="O8" s="92"/>
      <c r="P8" s="92"/>
    </row>
    <row r="9" spans="1:16" ht="12" customHeight="1" x14ac:dyDescent="0.2">
      <c r="A9" s="24" t="s">
        <v>29</v>
      </c>
      <c r="B9" s="20">
        <v>808.2</v>
      </c>
      <c r="C9" s="21">
        <v>17.899999999999999</v>
      </c>
      <c r="D9" s="22">
        <v>25.8</v>
      </c>
      <c r="E9" s="20">
        <v>1195.7</v>
      </c>
      <c r="F9" s="21">
        <v>26.4</v>
      </c>
      <c r="G9" s="22">
        <v>38.200000000000003</v>
      </c>
      <c r="H9" s="20">
        <v>1124.4000000000001</v>
      </c>
      <c r="I9" s="21">
        <v>24.9</v>
      </c>
      <c r="J9" s="23">
        <v>35.9</v>
      </c>
      <c r="M9" s="25" t="s">
        <v>31</v>
      </c>
      <c r="N9" s="92">
        <v>25.1</v>
      </c>
      <c r="O9" s="92">
        <v>41.9</v>
      </c>
      <c r="P9" s="92">
        <v>33.1</v>
      </c>
    </row>
    <row r="10" spans="1:16" ht="12" customHeight="1" x14ac:dyDescent="0.2">
      <c r="A10" s="19" t="s">
        <v>30</v>
      </c>
      <c r="B10" s="20"/>
      <c r="C10" s="21"/>
      <c r="D10" s="22"/>
      <c r="E10" s="20"/>
      <c r="F10" s="21"/>
      <c r="G10" s="22"/>
      <c r="H10" s="20"/>
      <c r="I10" s="21"/>
      <c r="J10" s="23"/>
      <c r="M10" s="25" t="s">
        <v>32</v>
      </c>
      <c r="N10" s="92">
        <v>18.100000000000001</v>
      </c>
      <c r="O10" s="92">
        <v>35</v>
      </c>
      <c r="P10" s="92">
        <v>46.9</v>
      </c>
    </row>
    <row r="11" spans="1:16" ht="12" customHeight="1" x14ac:dyDescent="0.2">
      <c r="A11" s="24" t="s">
        <v>31</v>
      </c>
      <c r="B11" s="20">
        <v>222.6</v>
      </c>
      <c r="C11" s="21">
        <v>23</v>
      </c>
      <c r="D11" s="22">
        <v>25.1</v>
      </c>
      <c r="E11" s="20">
        <v>371.3</v>
      </c>
      <c r="F11" s="21">
        <v>38.4</v>
      </c>
      <c r="G11" s="22">
        <v>41.9</v>
      </c>
      <c r="H11" s="20">
        <v>293.2</v>
      </c>
      <c r="I11" s="21">
        <v>30.3</v>
      </c>
      <c r="J11" s="23">
        <v>33.1</v>
      </c>
      <c r="M11" s="25" t="s">
        <v>33</v>
      </c>
      <c r="N11" s="92">
        <v>21</v>
      </c>
      <c r="O11" s="92">
        <v>39.200000000000003</v>
      </c>
      <c r="P11" s="92">
        <v>39.799999999999997</v>
      </c>
    </row>
    <row r="12" spans="1:16" ht="12" customHeight="1" x14ac:dyDescent="0.2">
      <c r="A12" s="24" t="s">
        <v>32</v>
      </c>
      <c r="B12" s="20">
        <v>191.7</v>
      </c>
      <c r="C12" s="21">
        <v>16.399999999999999</v>
      </c>
      <c r="D12" s="22">
        <v>18.100000000000001</v>
      </c>
      <c r="E12" s="20">
        <v>369.8</v>
      </c>
      <c r="F12" s="21">
        <v>31.7</v>
      </c>
      <c r="G12" s="22">
        <v>35</v>
      </c>
      <c r="H12" s="20">
        <v>495.9</v>
      </c>
      <c r="I12" s="21">
        <v>42.5</v>
      </c>
      <c r="J12" s="23">
        <v>46.9</v>
      </c>
      <c r="M12" s="25" t="s">
        <v>34</v>
      </c>
      <c r="N12" s="92">
        <v>28.1</v>
      </c>
      <c r="O12" s="92">
        <v>40.700000000000003</v>
      </c>
      <c r="P12" s="92">
        <v>31.2</v>
      </c>
    </row>
    <row r="13" spans="1:16" ht="12" customHeight="1" x14ac:dyDescent="0.2">
      <c r="A13" s="24" t="s">
        <v>33</v>
      </c>
      <c r="B13" s="20">
        <v>268.60000000000002</v>
      </c>
      <c r="C13" s="21">
        <v>18.8</v>
      </c>
      <c r="D13" s="22">
        <v>21</v>
      </c>
      <c r="E13" s="20">
        <v>500</v>
      </c>
      <c r="F13" s="21">
        <v>35</v>
      </c>
      <c r="G13" s="22">
        <v>39.200000000000003</v>
      </c>
      <c r="H13" s="20">
        <v>507.4</v>
      </c>
      <c r="I13" s="21">
        <v>35.5</v>
      </c>
      <c r="J13" s="23">
        <v>39.799999999999997</v>
      </c>
      <c r="M13" s="25" t="s">
        <v>35</v>
      </c>
      <c r="N13" s="92">
        <v>40.1</v>
      </c>
      <c r="O13" s="92">
        <v>35.799999999999997</v>
      </c>
      <c r="P13" s="92">
        <v>24.1</v>
      </c>
    </row>
    <row r="14" spans="1:16" ht="12" customHeight="1" x14ac:dyDescent="0.2">
      <c r="A14" s="24" t="s">
        <v>34</v>
      </c>
      <c r="B14" s="20">
        <v>385.2</v>
      </c>
      <c r="C14" s="21">
        <v>22.9</v>
      </c>
      <c r="D14" s="22">
        <v>28.1</v>
      </c>
      <c r="E14" s="20">
        <v>557.1</v>
      </c>
      <c r="F14" s="21">
        <v>33.200000000000003</v>
      </c>
      <c r="G14" s="22">
        <v>40.700000000000003</v>
      </c>
      <c r="H14" s="20">
        <v>427.1</v>
      </c>
      <c r="I14" s="21">
        <v>25.4</v>
      </c>
      <c r="J14" s="23">
        <v>31.2</v>
      </c>
      <c r="M14" s="25" t="s">
        <v>36</v>
      </c>
      <c r="N14" s="92">
        <v>48.1</v>
      </c>
      <c r="O14" s="92">
        <v>34.4</v>
      </c>
      <c r="P14" s="92">
        <v>17.399999999999999</v>
      </c>
    </row>
    <row r="15" spans="1:16" ht="12" customHeight="1" x14ac:dyDescent="0.2">
      <c r="A15" s="24" t="s">
        <v>35</v>
      </c>
      <c r="B15" s="20">
        <v>326</v>
      </c>
      <c r="C15" s="21">
        <v>25.6</v>
      </c>
      <c r="D15" s="22">
        <v>40.1</v>
      </c>
      <c r="E15" s="20">
        <v>291.39999999999998</v>
      </c>
      <c r="F15" s="21">
        <v>22.9</v>
      </c>
      <c r="G15" s="22">
        <v>35.799999999999997</v>
      </c>
      <c r="H15" s="20">
        <v>195.7</v>
      </c>
      <c r="I15" s="21">
        <v>15.4</v>
      </c>
      <c r="J15" s="23">
        <v>24.1</v>
      </c>
      <c r="M15" s="25" t="s">
        <v>37</v>
      </c>
      <c r="N15" s="92">
        <v>45.7</v>
      </c>
      <c r="O15" s="92">
        <v>40.700000000000003</v>
      </c>
      <c r="P15" s="92">
        <v>13.6</v>
      </c>
    </row>
    <row r="16" spans="1:16" ht="12" customHeight="1" x14ac:dyDescent="0.2">
      <c r="A16" s="24" t="s">
        <v>36</v>
      </c>
      <c r="B16" s="20">
        <v>196.9</v>
      </c>
      <c r="C16" s="21">
        <v>16.5</v>
      </c>
      <c r="D16" s="22">
        <v>48.1</v>
      </c>
      <c r="E16" s="20">
        <v>140.9</v>
      </c>
      <c r="F16" s="21">
        <v>11.8</v>
      </c>
      <c r="G16" s="22">
        <v>34.4</v>
      </c>
      <c r="H16" s="20">
        <v>71.3</v>
      </c>
      <c r="I16" s="21">
        <v>6</v>
      </c>
      <c r="J16" s="23">
        <v>17.399999999999999</v>
      </c>
      <c r="N16" s="92"/>
      <c r="O16" s="92"/>
      <c r="P16" s="92"/>
    </row>
    <row r="17" spans="1:16" ht="12" customHeight="1" x14ac:dyDescent="0.2">
      <c r="A17" s="24" t="s">
        <v>37</v>
      </c>
      <c r="B17" s="20">
        <v>63.1</v>
      </c>
      <c r="C17" s="21">
        <v>6.4</v>
      </c>
      <c r="D17" s="22">
        <v>45.7</v>
      </c>
      <c r="E17" s="20">
        <v>56.1</v>
      </c>
      <c r="F17" s="21">
        <v>5.7</v>
      </c>
      <c r="G17" s="22">
        <v>40.700000000000003</v>
      </c>
      <c r="H17" s="20">
        <v>18.7</v>
      </c>
      <c r="I17" s="21">
        <v>1.9</v>
      </c>
      <c r="J17" s="23">
        <v>13.6</v>
      </c>
      <c r="M17" s="25" t="s">
        <v>53</v>
      </c>
      <c r="N17" s="92">
        <v>40.6</v>
      </c>
      <c r="O17" s="92">
        <v>39.6</v>
      </c>
      <c r="P17" s="92">
        <v>19.7</v>
      </c>
    </row>
    <row r="18" spans="1:16" ht="12" customHeight="1" x14ac:dyDescent="0.2">
      <c r="A18" s="19" t="s">
        <v>107</v>
      </c>
      <c r="B18" s="20"/>
      <c r="C18" s="21"/>
      <c r="D18" s="22"/>
      <c r="E18" s="20"/>
      <c r="F18" s="21"/>
      <c r="G18" s="22"/>
      <c r="H18" s="20"/>
      <c r="I18" s="21"/>
      <c r="J18" s="23"/>
      <c r="M18" s="93" t="s">
        <v>108</v>
      </c>
      <c r="N18" s="92">
        <v>24.3</v>
      </c>
      <c r="O18" s="92">
        <v>39.200000000000003</v>
      </c>
      <c r="P18" s="92">
        <v>36.5</v>
      </c>
    </row>
    <row r="19" spans="1:16" ht="12" customHeight="1" x14ac:dyDescent="0.2">
      <c r="A19" s="24" t="s">
        <v>39</v>
      </c>
      <c r="B19" s="20">
        <v>73.5</v>
      </c>
      <c r="C19" s="21">
        <v>22.4</v>
      </c>
      <c r="D19" s="22" t="s">
        <v>109</v>
      </c>
      <c r="E19" s="20">
        <v>87.3</v>
      </c>
      <c r="F19" s="21">
        <v>26.6</v>
      </c>
      <c r="G19" s="22" t="s">
        <v>109</v>
      </c>
      <c r="H19" s="20">
        <v>35.799999999999997</v>
      </c>
      <c r="I19" s="21">
        <v>10.9</v>
      </c>
      <c r="J19" s="23" t="s">
        <v>109</v>
      </c>
      <c r="M19" s="25" t="s">
        <v>55</v>
      </c>
      <c r="N19" s="92">
        <v>12.8</v>
      </c>
      <c r="O19" s="92">
        <v>34</v>
      </c>
      <c r="P19" s="92">
        <v>53.2</v>
      </c>
    </row>
    <row r="20" spans="1:16" ht="12" customHeight="1" x14ac:dyDescent="0.2">
      <c r="A20" s="24" t="s">
        <v>40</v>
      </c>
      <c r="B20" s="20">
        <v>484.1</v>
      </c>
      <c r="C20" s="21">
        <v>27.8</v>
      </c>
      <c r="D20" s="22">
        <v>40.6</v>
      </c>
      <c r="E20" s="20">
        <v>472.2</v>
      </c>
      <c r="F20" s="21">
        <v>27.1</v>
      </c>
      <c r="G20" s="22">
        <v>39.6</v>
      </c>
      <c r="H20" s="20">
        <v>234.8</v>
      </c>
      <c r="I20" s="21">
        <v>13.5</v>
      </c>
      <c r="J20" s="23">
        <v>19.7</v>
      </c>
      <c r="N20" s="92"/>
      <c r="O20" s="92"/>
      <c r="P20" s="92"/>
    </row>
    <row r="21" spans="1:16" ht="12" customHeight="1" x14ac:dyDescent="0.2">
      <c r="A21" s="24" t="s">
        <v>41</v>
      </c>
      <c r="B21" s="20">
        <v>450.2</v>
      </c>
      <c r="C21" s="21">
        <v>21.6</v>
      </c>
      <c r="D21" s="22">
        <v>24.3</v>
      </c>
      <c r="E21" s="20">
        <v>725.9</v>
      </c>
      <c r="F21" s="21">
        <v>34.799999999999997</v>
      </c>
      <c r="G21" s="22">
        <v>39.200000000000003</v>
      </c>
      <c r="H21" s="20">
        <v>677</v>
      </c>
      <c r="I21" s="21">
        <v>32.5</v>
      </c>
      <c r="J21" s="23">
        <v>36.5</v>
      </c>
      <c r="M21" s="25" t="s">
        <v>44</v>
      </c>
      <c r="N21" s="92">
        <v>26.2</v>
      </c>
      <c r="O21" s="92">
        <v>38.9</v>
      </c>
      <c r="P21" s="92">
        <v>34.9</v>
      </c>
    </row>
    <row r="22" spans="1:16" ht="12" customHeight="1" x14ac:dyDescent="0.2">
      <c r="A22" s="24" t="s">
        <v>42</v>
      </c>
      <c r="B22" s="20">
        <v>163.6</v>
      </c>
      <c r="C22" s="21">
        <v>11.8</v>
      </c>
      <c r="D22" s="22">
        <v>12.8</v>
      </c>
      <c r="E22" s="20">
        <v>432.9</v>
      </c>
      <c r="F22" s="21">
        <v>31.2</v>
      </c>
      <c r="G22" s="22">
        <v>34</v>
      </c>
      <c r="H22" s="20">
        <v>678.6</v>
      </c>
      <c r="I22" s="21">
        <v>48.9</v>
      </c>
      <c r="J22" s="23">
        <v>53.2</v>
      </c>
      <c r="L22" s="27"/>
      <c r="M22" s="25" t="s">
        <v>45</v>
      </c>
      <c r="N22" s="92">
        <v>13</v>
      </c>
      <c r="O22" s="92">
        <v>33.200000000000003</v>
      </c>
      <c r="P22" s="92">
        <v>53.8</v>
      </c>
    </row>
    <row r="23" spans="1:16" ht="12" customHeight="1" x14ac:dyDescent="0.2">
      <c r="A23" s="19" t="s">
        <v>43</v>
      </c>
      <c r="B23" s="20"/>
      <c r="C23" s="21"/>
      <c r="D23" s="22"/>
      <c r="E23" s="20"/>
      <c r="F23" s="21"/>
      <c r="G23" s="22"/>
      <c r="H23" s="20"/>
      <c r="I23" s="21"/>
      <c r="J23" s="23"/>
      <c r="M23" s="25" t="s">
        <v>46</v>
      </c>
      <c r="N23" s="92">
        <v>24.5</v>
      </c>
      <c r="O23" s="92">
        <v>40.6</v>
      </c>
      <c r="P23" s="92">
        <v>34.9</v>
      </c>
    </row>
    <row r="24" spans="1:16" ht="12" customHeight="1" x14ac:dyDescent="0.2">
      <c r="A24" s="24" t="s">
        <v>44</v>
      </c>
      <c r="B24" s="20">
        <v>1085.9000000000001</v>
      </c>
      <c r="C24" s="21">
        <v>21.8</v>
      </c>
      <c r="D24" s="22">
        <v>26.2</v>
      </c>
      <c r="E24" s="20">
        <v>1613.7</v>
      </c>
      <c r="F24" s="21">
        <v>32.299999999999997</v>
      </c>
      <c r="G24" s="22">
        <v>38.9</v>
      </c>
      <c r="H24" s="20">
        <v>1450</v>
      </c>
      <c r="I24" s="21">
        <v>29.1</v>
      </c>
      <c r="J24" s="23">
        <v>34.9</v>
      </c>
      <c r="M24" s="25" t="s">
        <v>47</v>
      </c>
      <c r="N24" s="25">
        <v>51.3</v>
      </c>
      <c r="O24" s="25">
        <v>34.200000000000003</v>
      </c>
      <c r="P24" s="25">
        <v>14.5</v>
      </c>
    </row>
    <row r="25" spans="1:16" ht="12" customHeight="1" x14ac:dyDescent="0.2">
      <c r="A25" s="24" t="s">
        <v>45</v>
      </c>
      <c r="B25" s="20">
        <v>42</v>
      </c>
      <c r="C25" s="21">
        <v>12</v>
      </c>
      <c r="D25" s="22">
        <v>13</v>
      </c>
      <c r="E25" s="20">
        <v>107.5</v>
      </c>
      <c r="F25" s="21">
        <v>30.7</v>
      </c>
      <c r="G25" s="22">
        <v>33.200000000000003</v>
      </c>
      <c r="H25" s="20">
        <v>174.1</v>
      </c>
      <c r="I25" s="21">
        <v>49.8</v>
      </c>
      <c r="J25" s="23">
        <v>53.8</v>
      </c>
      <c r="M25" s="25" t="s">
        <v>48</v>
      </c>
      <c r="N25" s="25">
        <v>42.4</v>
      </c>
      <c r="O25" s="25">
        <v>24.4</v>
      </c>
      <c r="P25" s="25">
        <v>33.299999999999997</v>
      </c>
    </row>
    <row r="26" spans="1:16" ht="12" customHeight="1" x14ac:dyDescent="0.2">
      <c r="A26" s="24" t="s">
        <v>46</v>
      </c>
      <c r="B26" s="20">
        <v>178.9</v>
      </c>
      <c r="C26" s="21">
        <v>22.7</v>
      </c>
      <c r="D26" s="22">
        <v>24.5</v>
      </c>
      <c r="E26" s="20">
        <v>296.39999999999998</v>
      </c>
      <c r="F26" s="21">
        <v>37.700000000000003</v>
      </c>
      <c r="G26" s="22">
        <v>40.6</v>
      </c>
      <c r="H26" s="20">
        <v>255.2</v>
      </c>
      <c r="I26" s="21">
        <v>32.4</v>
      </c>
      <c r="J26" s="23">
        <v>34.9</v>
      </c>
    </row>
    <row r="27" spans="1:16" ht="12" customHeight="1" x14ac:dyDescent="0.2">
      <c r="A27" s="24" t="s">
        <v>47</v>
      </c>
      <c r="B27" s="20">
        <v>291</v>
      </c>
      <c r="C27" s="21">
        <v>13.2</v>
      </c>
      <c r="D27" s="22">
        <v>51.3</v>
      </c>
      <c r="E27" s="20">
        <v>194.2</v>
      </c>
      <c r="F27" s="21">
        <v>8.8000000000000007</v>
      </c>
      <c r="G27" s="22">
        <v>34.200000000000003</v>
      </c>
      <c r="H27" s="20">
        <v>82.2</v>
      </c>
      <c r="I27" s="21">
        <v>3.7</v>
      </c>
      <c r="J27" s="23">
        <v>14.5</v>
      </c>
      <c r="N27" s="87"/>
      <c r="O27" s="87"/>
      <c r="P27" s="87"/>
    </row>
    <row r="28" spans="1:16" ht="12" customHeight="1" x14ac:dyDescent="0.2">
      <c r="A28" s="24" t="s">
        <v>48</v>
      </c>
      <c r="B28" s="20">
        <v>34.9</v>
      </c>
      <c r="C28" s="21">
        <v>16.399999999999999</v>
      </c>
      <c r="D28" s="22" t="s">
        <v>109</v>
      </c>
      <c r="E28" s="20">
        <v>20.100000000000001</v>
      </c>
      <c r="F28" s="21">
        <v>9.5</v>
      </c>
      <c r="G28" s="22" t="s">
        <v>109</v>
      </c>
      <c r="H28" s="20">
        <v>27.4</v>
      </c>
      <c r="I28" s="21">
        <v>12.9</v>
      </c>
      <c r="J28" s="23" t="s">
        <v>109</v>
      </c>
      <c r="N28" s="87"/>
      <c r="O28" s="87"/>
      <c r="P28" s="87"/>
    </row>
    <row r="29" spans="1:16" ht="20.25" customHeight="1" x14ac:dyDescent="0.2">
      <c r="A29" s="6"/>
      <c r="B29" s="6"/>
      <c r="C29" s="6"/>
      <c r="D29" s="6"/>
      <c r="E29" s="6"/>
      <c r="F29" s="6"/>
      <c r="G29" s="6"/>
      <c r="H29" s="6"/>
      <c r="I29" s="6"/>
      <c r="J29" s="6"/>
      <c r="N29" s="87"/>
      <c r="O29" s="87"/>
      <c r="P29" s="87"/>
    </row>
    <row r="30" spans="1:16" ht="16.5" customHeight="1" x14ac:dyDescent="0.2">
      <c r="A30" s="8" t="s">
        <v>14</v>
      </c>
      <c r="B30" s="6"/>
      <c r="C30" s="6"/>
      <c r="D30" s="6"/>
      <c r="E30" s="6"/>
      <c r="F30" s="6"/>
      <c r="G30" s="6"/>
      <c r="H30" s="6"/>
      <c r="I30" s="6"/>
      <c r="J30" s="6"/>
      <c r="N30" s="87"/>
      <c r="O30" s="87"/>
      <c r="P30" s="87"/>
    </row>
    <row r="31" spans="1:16" ht="12" customHeight="1" x14ac:dyDescent="0.2">
      <c r="A31" s="86"/>
      <c r="B31" s="86"/>
      <c r="C31" s="86"/>
      <c r="D31" s="86"/>
      <c r="E31" s="86"/>
      <c r="F31" s="86"/>
      <c r="G31" s="86"/>
      <c r="H31" s="86"/>
      <c r="I31" s="86"/>
      <c r="J31" s="26"/>
      <c r="N31" s="87"/>
      <c r="O31" s="87"/>
      <c r="P31" s="87"/>
    </row>
    <row r="32" spans="1:16" ht="12" customHeight="1" x14ac:dyDescent="0.2">
      <c r="A32" s="86"/>
      <c r="B32" s="86"/>
      <c r="C32" s="86"/>
      <c r="D32" s="86"/>
      <c r="E32" s="86"/>
      <c r="F32" s="86"/>
      <c r="G32" s="86"/>
      <c r="H32" s="86"/>
      <c r="I32" s="86"/>
      <c r="J32" s="86"/>
      <c r="N32" s="87"/>
      <c r="O32" s="87"/>
      <c r="P32" s="87"/>
    </row>
    <row r="33" spans="1:16" ht="12" customHeight="1" x14ac:dyDescent="0.2">
      <c r="A33" s="86"/>
      <c r="B33" s="86"/>
      <c r="C33" s="86"/>
      <c r="D33" s="86"/>
      <c r="E33" s="86"/>
      <c r="F33" s="86"/>
      <c r="G33" s="86"/>
      <c r="H33" s="86"/>
      <c r="I33" s="86"/>
      <c r="J33" s="86"/>
      <c r="N33" s="87"/>
      <c r="O33" s="87"/>
      <c r="P33" s="87"/>
    </row>
    <row r="34" spans="1:16" ht="12" customHeight="1" x14ac:dyDescent="0.2">
      <c r="A34" s="86"/>
      <c r="B34" s="86"/>
      <c r="C34" s="86"/>
      <c r="D34" s="86"/>
      <c r="E34" s="86"/>
      <c r="F34" s="86"/>
      <c r="G34" s="86"/>
      <c r="H34" s="86"/>
      <c r="I34" s="86"/>
      <c r="J34" s="86"/>
      <c r="N34" s="87"/>
      <c r="O34" s="87"/>
      <c r="P34" s="87"/>
    </row>
    <row r="35" spans="1:16" ht="12" customHeight="1" x14ac:dyDescent="0.2">
      <c r="A35" s="86"/>
      <c r="B35" s="86"/>
      <c r="C35" s="86"/>
      <c r="D35" s="86"/>
      <c r="E35" s="86"/>
      <c r="F35" s="86"/>
      <c r="G35" s="86"/>
      <c r="H35" s="86"/>
      <c r="I35" s="86"/>
      <c r="J35" s="86"/>
      <c r="N35" s="87"/>
      <c r="O35" s="87"/>
      <c r="P35" s="87"/>
    </row>
    <row r="36" spans="1:16" ht="12" customHeight="1" x14ac:dyDescent="0.2">
      <c r="A36" s="86"/>
      <c r="B36" s="86"/>
      <c r="C36" s="86"/>
      <c r="D36" s="86"/>
      <c r="E36" s="86"/>
      <c r="F36" s="86"/>
      <c r="G36" s="86"/>
      <c r="H36" s="86"/>
      <c r="I36" s="86"/>
      <c r="J36" s="86"/>
      <c r="N36" s="87"/>
      <c r="O36" s="87"/>
      <c r="P36" s="87"/>
    </row>
    <row r="37" spans="1:16" ht="12" customHeight="1" x14ac:dyDescent="0.2">
      <c r="A37" s="86"/>
      <c r="B37" s="86"/>
      <c r="C37" s="86"/>
      <c r="D37" s="86"/>
      <c r="E37" s="86"/>
      <c r="F37" s="86"/>
      <c r="G37" s="86"/>
      <c r="H37" s="86"/>
      <c r="I37" s="86"/>
      <c r="J37" s="86"/>
    </row>
    <row r="38" spans="1:16" ht="12" customHeight="1" x14ac:dyDescent="0.2">
      <c r="A38" s="86"/>
      <c r="B38" s="86"/>
      <c r="C38" s="86"/>
      <c r="D38" s="86"/>
      <c r="E38" s="86"/>
      <c r="F38" s="86"/>
      <c r="G38" s="86"/>
      <c r="H38" s="86"/>
      <c r="I38" s="86"/>
      <c r="J38" s="86"/>
    </row>
    <row r="39" spans="1:16" ht="12" customHeight="1" x14ac:dyDescent="0.2">
      <c r="A39" s="86"/>
      <c r="B39" s="86"/>
      <c r="C39" s="86"/>
      <c r="D39" s="86"/>
      <c r="E39" s="86"/>
      <c r="F39" s="86"/>
      <c r="G39" s="86"/>
      <c r="H39" s="86"/>
      <c r="I39" s="86"/>
      <c r="J39" s="86"/>
    </row>
    <row r="40" spans="1:16" ht="12" customHeight="1" x14ac:dyDescent="0.2">
      <c r="A40" s="86"/>
      <c r="B40" s="86"/>
      <c r="C40" s="86"/>
      <c r="D40" s="86"/>
      <c r="E40" s="86"/>
      <c r="F40" s="86"/>
      <c r="G40" s="86"/>
      <c r="H40" s="86"/>
      <c r="I40" s="86"/>
      <c r="J40" s="86"/>
    </row>
    <row r="41" spans="1:16" ht="12" customHeight="1" x14ac:dyDescent="0.2">
      <c r="A41" s="86"/>
      <c r="B41" s="86"/>
      <c r="C41" s="86"/>
      <c r="D41" s="86"/>
      <c r="E41" s="86"/>
      <c r="F41" s="86"/>
      <c r="G41" s="86"/>
      <c r="H41" s="86"/>
      <c r="I41" s="86"/>
      <c r="J41" s="86"/>
    </row>
    <row r="42" spans="1:16" ht="12" customHeight="1" x14ac:dyDescent="0.2">
      <c r="A42" s="86"/>
      <c r="B42" s="86"/>
      <c r="C42" s="86"/>
      <c r="D42" s="86"/>
      <c r="E42" s="86"/>
      <c r="F42" s="86"/>
      <c r="G42" s="86"/>
      <c r="H42" s="86"/>
      <c r="I42" s="86"/>
      <c r="J42" s="86"/>
    </row>
    <row r="43" spans="1:16" ht="12" customHeight="1" x14ac:dyDescent="0.2">
      <c r="A43" s="86"/>
      <c r="B43" s="86"/>
      <c r="C43" s="86"/>
      <c r="D43" s="86"/>
      <c r="E43" s="86"/>
      <c r="F43" s="86"/>
      <c r="G43" s="86"/>
      <c r="H43" s="86"/>
      <c r="I43" s="86"/>
      <c r="J43" s="86"/>
    </row>
    <row r="44" spans="1:16" ht="12" customHeight="1" x14ac:dyDescent="0.2">
      <c r="A44" s="86"/>
      <c r="B44" s="86"/>
      <c r="C44" s="86"/>
      <c r="D44" s="86"/>
      <c r="E44" s="86"/>
      <c r="F44" s="86"/>
      <c r="G44" s="86"/>
      <c r="H44" s="86"/>
      <c r="I44" s="86"/>
      <c r="J44" s="86"/>
    </row>
    <row r="45" spans="1:16" ht="12" customHeight="1" x14ac:dyDescent="0.2">
      <c r="A45" s="86"/>
      <c r="B45" s="86"/>
      <c r="C45" s="86"/>
      <c r="D45" s="86"/>
      <c r="E45" s="86"/>
      <c r="F45" s="86"/>
      <c r="G45" s="86"/>
      <c r="H45" s="86"/>
      <c r="I45" s="86"/>
      <c r="J45" s="86"/>
    </row>
    <row r="46" spans="1:16" ht="12" customHeight="1" x14ac:dyDescent="0.2">
      <c r="A46" s="86"/>
      <c r="B46" s="86"/>
      <c r="C46" s="86"/>
      <c r="D46" s="86"/>
      <c r="E46" s="86"/>
      <c r="F46" s="86"/>
      <c r="G46" s="86"/>
      <c r="H46" s="86"/>
      <c r="I46" s="86"/>
      <c r="J46" s="86"/>
    </row>
    <row r="47" spans="1:16" ht="12" customHeight="1" x14ac:dyDescent="0.2">
      <c r="A47" s="86"/>
      <c r="B47" s="86"/>
      <c r="C47" s="86"/>
      <c r="D47" s="86"/>
      <c r="E47" s="86"/>
      <c r="F47" s="86"/>
      <c r="G47" s="86"/>
      <c r="H47" s="86"/>
      <c r="I47" s="86"/>
      <c r="J47" s="86"/>
    </row>
    <row r="48" spans="1:16" ht="12" customHeight="1" x14ac:dyDescent="0.2">
      <c r="A48" s="86"/>
      <c r="B48" s="86"/>
      <c r="C48" s="86"/>
      <c r="D48" s="86"/>
      <c r="E48" s="86"/>
      <c r="F48" s="86"/>
      <c r="G48" s="86"/>
      <c r="H48" s="86"/>
      <c r="I48" s="86"/>
      <c r="J48" s="86"/>
    </row>
    <row r="49" spans="1:10" ht="12" customHeight="1" x14ac:dyDescent="0.2">
      <c r="A49" s="86"/>
      <c r="B49" s="86"/>
      <c r="C49" s="86"/>
      <c r="D49" s="86"/>
      <c r="E49" s="86"/>
      <c r="F49" s="86"/>
      <c r="G49" s="86"/>
      <c r="H49" s="86"/>
      <c r="I49" s="86"/>
      <c r="J49" s="86"/>
    </row>
    <row r="50" spans="1:10" ht="12" customHeight="1" x14ac:dyDescent="0.2">
      <c r="A50" s="86"/>
      <c r="B50" s="86"/>
      <c r="C50" s="86"/>
      <c r="D50" s="86"/>
      <c r="E50" s="86"/>
      <c r="F50" s="86"/>
      <c r="G50" s="86"/>
      <c r="H50" s="86"/>
      <c r="I50" s="86"/>
      <c r="J50" s="86"/>
    </row>
    <row r="51" spans="1:10" ht="5.45" customHeight="1" x14ac:dyDescent="0.2">
      <c r="A51" s="86"/>
      <c r="B51" s="86"/>
      <c r="C51" s="86"/>
      <c r="D51" s="86"/>
      <c r="E51" s="86"/>
      <c r="F51" s="86"/>
      <c r="G51" s="86"/>
      <c r="H51" s="86"/>
      <c r="I51" s="86"/>
      <c r="J51" s="86"/>
    </row>
    <row r="52" spans="1:10" ht="12" customHeight="1" x14ac:dyDescent="0.2">
      <c r="B52" s="86"/>
      <c r="C52" s="86"/>
      <c r="D52" s="86"/>
      <c r="E52" s="86"/>
      <c r="F52" s="86"/>
      <c r="G52" s="86"/>
      <c r="H52" s="86"/>
      <c r="I52" s="86"/>
      <c r="J52" s="86"/>
    </row>
    <row r="53" spans="1:10" ht="12" customHeight="1" x14ac:dyDescent="0.2">
      <c r="B53" s="86"/>
      <c r="C53" s="86"/>
      <c r="D53" s="86"/>
      <c r="E53" s="86"/>
      <c r="F53" s="86"/>
      <c r="G53" s="86"/>
      <c r="H53" s="86"/>
      <c r="I53" s="86"/>
      <c r="J53" s="86"/>
    </row>
    <row r="54" spans="1:10" ht="12" customHeight="1" x14ac:dyDescent="0.2">
      <c r="B54" s="86"/>
      <c r="C54" s="86"/>
      <c r="D54" s="86"/>
      <c r="E54" s="86"/>
      <c r="F54" s="86"/>
      <c r="G54" s="86"/>
      <c r="H54" s="86"/>
      <c r="I54" s="86"/>
      <c r="J54" s="86"/>
    </row>
    <row r="55" spans="1:10" ht="12" customHeight="1" x14ac:dyDescent="0.2">
      <c r="A55" s="29"/>
      <c r="B55" s="86"/>
      <c r="C55" s="86"/>
      <c r="D55" s="86"/>
      <c r="E55" s="86"/>
      <c r="F55" s="86"/>
      <c r="G55" s="86"/>
      <c r="H55" s="86"/>
      <c r="I55" s="86"/>
      <c r="J55" s="86"/>
    </row>
    <row r="56" spans="1:10" ht="12" customHeight="1" x14ac:dyDescent="0.2">
      <c r="B56" s="6"/>
      <c r="C56" s="6"/>
      <c r="D56" s="6"/>
      <c r="E56" s="6"/>
      <c r="F56" s="6"/>
      <c r="G56" s="6"/>
      <c r="H56" s="6"/>
      <c r="I56" s="6"/>
      <c r="J56" s="6"/>
    </row>
    <row r="57" spans="1:10" ht="12" customHeight="1" x14ac:dyDescent="0.2">
      <c r="A57" s="30" t="s">
        <v>56</v>
      </c>
      <c r="B57" s="6"/>
      <c r="C57" s="6"/>
      <c r="D57" s="6"/>
      <c r="E57" s="6"/>
      <c r="F57" s="6"/>
      <c r="G57" s="6"/>
      <c r="H57" s="6"/>
      <c r="I57" s="6"/>
      <c r="J57" s="6"/>
    </row>
    <row r="58" spans="1:10" ht="12" customHeight="1" x14ac:dyDescent="0.2">
      <c r="A58" s="88" t="s">
        <v>110</v>
      </c>
      <c r="B58" s="6"/>
      <c r="C58" s="6"/>
      <c r="D58" s="6"/>
      <c r="E58" s="6"/>
      <c r="F58" s="6"/>
      <c r="G58" s="6"/>
      <c r="H58" s="6"/>
      <c r="I58" s="6"/>
      <c r="J58" s="6"/>
    </row>
    <row r="59" spans="1:10" ht="12" customHeight="1" x14ac:dyDescent="0.2">
      <c r="B59" s="6"/>
      <c r="C59" s="6"/>
      <c r="D59" s="6"/>
      <c r="E59" s="6"/>
      <c r="F59" s="6"/>
      <c r="G59" s="6"/>
      <c r="H59" s="6"/>
      <c r="I59" s="6"/>
      <c r="J59" s="6"/>
    </row>
    <row r="60" spans="1:10" ht="12" customHeight="1" x14ac:dyDescent="0.2">
      <c r="B60" s="6"/>
      <c r="C60" s="6"/>
      <c r="D60" s="6"/>
      <c r="E60" s="6"/>
      <c r="F60" s="6"/>
      <c r="G60" s="6"/>
      <c r="H60" s="6"/>
      <c r="I60" s="6"/>
      <c r="J60" s="6"/>
    </row>
    <row r="61" spans="1:10" ht="12" customHeight="1" x14ac:dyDescent="0.2">
      <c r="B61" s="6"/>
      <c r="C61" s="6"/>
      <c r="D61" s="6"/>
      <c r="E61" s="6"/>
      <c r="F61" s="6"/>
      <c r="G61" s="6"/>
      <c r="H61" s="6"/>
      <c r="I61" s="6"/>
      <c r="J61" s="6"/>
    </row>
  </sheetData>
  <mergeCells count="4">
    <mergeCell ref="A4:A5"/>
    <mergeCell ref="B4:D4"/>
    <mergeCell ref="E4:G4"/>
    <mergeCell ref="H4:J4"/>
  </mergeCells>
  <pageMargins left="0.70866141732283472" right="0.70866141732283472" top="0.78740157480314965" bottom="0.78740157480314965" header="0.31496062992125984" footer="0.31496062992125984"/>
  <pageSetup paperSize="9" orientation="portrait" r:id="rId1"/>
  <rowBreaks count="1" manualBreakCount="1">
    <brk id="64" max="1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B94AAA-C9FC-46A9-BF1B-2195FB82F574}">
  <sheetPr>
    <tabColor rgb="FF92D050"/>
  </sheetPr>
  <dimension ref="A1:W65"/>
  <sheetViews>
    <sheetView showGridLines="0" zoomScaleNormal="100" zoomScaleSheetLayoutView="100" workbookViewId="0">
      <selection activeCell="D29" sqref="D29"/>
    </sheetView>
  </sheetViews>
  <sheetFormatPr defaultColWidth="9.140625" defaultRowHeight="9.75" x14ac:dyDescent="0.2"/>
  <cols>
    <col min="1" max="1" width="21.28515625" style="7" customWidth="1"/>
    <col min="2" max="10" width="7.140625" style="7" customWidth="1"/>
    <col min="11" max="14" width="7.28515625" style="25" customWidth="1"/>
    <col min="15" max="23" width="9.140625" style="25"/>
    <col min="24" max="16384" width="9.140625" style="7"/>
  </cols>
  <sheetData>
    <row r="1" spans="1:10" ht="12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</row>
    <row r="2" spans="1:10" ht="18" customHeight="1" x14ac:dyDescent="0.2">
      <c r="A2" s="117" t="s">
        <v>6</v>
      </c>
      <c r="B2" s="117"/>
      <c r="C2" s="117"/>
      <c r="D2" s="117"/>
      <c r="E2" s="117"/>
      <c r="F2" s="117"/>
      <c r="G2" s="117"/>
      <c r="H2" s="117"/>
      <c r="I2" s="117"/>
      <c r="J2" s="117"/>
    </row>
    <row r="3" spans="1:10" ht="8.25" customHeight="1" thickBot="1" x14ac:dyDescent="0.25">
      <c r="A3" s="9"/>
      <c r="B3" s="6"/>
      <c r="C3" s="6"/>
      <c r="D3" s="6"/>
      <c r="E3" s="6"/>
      <c r="F3" s="6"/>
      <c r="G3" s="6"/>
      <c r="H3" s="6"/>
      <c r="I3" s="6"/>
      <c r="J3" s="6"/>
    </row>
    <row r="4" spans="1:10" ht="29.25" customHeight="1" x14ac:dyDescent="0.2">
      <c r="A4" s="108"/>
      <c r="B4" s="114" t="s">
        <v>111</v>
      </c>
      <c r="C4" s="114"/>
      <c r="D4" s="115"/>
      <c r="E4" s="114" t="s">
        <v>112</v>
      </c>
      <c r="F4" s="114"/>
      <c r="G4" s="115"/>
      <c r="H4" s="116" t="s">
        <v>113</v>
      </c>
      <c r="I4" s="114"/>
      <c r="J4" s="114"/>
    </row>
    <row r="5" spans="1:10" ht="12" customHeight="1" thickBot="1" x14ac:dyDescent="0.25">
      <c r="A5" s="109"/>
      <c r="B5" s="10" t="s">
        <v>21</v>
      </c>
      <c r="C5" s="11" t="s">
        <v>22</v>
      </c>
      <c r="D5" s="12" t="s">
        <v>23</v>
      </c>
      <c r="E5" s="10" t="s">
        <v>21</v>
      </c>
      <c r="F5" s="11" t="s">
        <v>22</v>
      </c>
      <c r="G5" s="12" t="s">
        <v>23</v>
      </c>
      <c r="H5" s="10" t="s">
        <v>21</v>
      </c>
      <c r="I5" s="11" t="s">
        <v>22</v>
      </c>
      <c r="J5" s="13" t="s">
        <v>23</v>
      </c>
    </row>
    <row r="6" spans="1:10" ht="12" customHeight="1" x14ac:dyDescent="0.2">
      <c r="A6" s="14" t="s">
        <v>26</v>
      </c>
      <c r="B6" s="15">
        <v>1858.7</v>
      </c>
      <c r="C6" s="16">
        <v>21.385000000000002</v>
      </c>
      <c r="D6" s="17">
        <v>31.239000000000001</v>
      </c>
      <c r="E6" s="15">
        <v>964.7</v>
      </c>
      <c r="F6" s="16">
        <v>11.099</v>
      </c>
      <c r="G6" s="17">
        <v>16.213999999999999</v>
      </c>
      <c r="H6" s="15">
        <v>589.29999999999995</v>
      </c>
      <c r="I6" s="16">
        <v>6.78</v>
      </c>
      <c r="J6" s="18">
        <v>9.9039999999999999</v>
      </c>
    </row>
    <row r="7" spans="1:10" ht="12" customHeight="1" x14ac:dyDescent="0.2">
      <c r="A7" s="19" t="s">
        <v>27</v>
      </c>
      <c r="B7" s="20"/>
      <c r="C7" s="21"/>
      <c r="D7" s="22"/>
      <c r="E7" s="20"/>
      <c r="F7" s="21"/>
      <c r="G7" s="22"/>
      <c r="H7" s="20"/>
      <c r="I7" s="21"/>
      <c r="J7" s="23"/>
    </row>
    <row r="8" spans="1:10" ht="12" customHeight="1" x14ac:dyDescent="0.2">
      <c r="A8" s="24" t="s">
        <v>28</v>
      </c>
      <c r="B8" s="20">
        <v>833.9</v>
      </c>
      <c r="C8" s="21">
        <v>20.001000000000001</v>
      </c>
      <c r="D8" s="22">
        <v>29.556000000000001</v>
      </c>
      <c r="E8" s="20">
        <v>430</v>
      </c>
      <c r="F8" s="21">
        <v>10.313000000000001</v>
      </c>
      <c r="G8" s="22">
        <v>15.239000000000001</v>
      </c>
      <c r="H8" s="20">
        <v>290.39999999999998</v>
      </c>
      <c r="I8" s="21">
        <v>6.9649999999999999</v>
      </c>
      <c r="J8" s="23">
        <v>10.292999999999999</v>
      </c>
    </row>
    <row r="9" spans="1:10" ht="12" customHeight="1" x14ac:dyDescent="0.2">
      <c r="A9" s="24" t="s">
        <v>29</v>
      </c>
      <c r="B9" s="20">
        <v>1024.7</v>
      </c>
      <c r="C9" s="21">
        <v>22.661000000000001</v>
      </c>
      <c r="D9" s="22">
        <v>32.756</v>
      </c>
      <c r="E9" s="20">
        <v>534.70000000000005</v>
      </c>
      <c r="F9" s="21">
        <v>11.824999999999999</v>
      </c>
      <c r="G9" s="22">
        <v>17.093</v>
      </c>
      <c r="H9" s="20">
        <v>298.89999999999998</v>
      </c>
      <c r="I9" s="21">
        <v>6.609</v>
      </c>
      <c r="J9" s="23">
        <v>9.5530000000000008</v>
      </c>
    </row>
    <row r="10" spans="1:10" ht="12" customHeight="1" x14ac:dyDescent="0.2">
      <c r="A10" s="19" t="s">
        <v>30</v>
      </c>
      <c r="B10" s="20"/>
      <c r="C10" s="21"/>
      <c r="D10" s="22"/>
      <c r="E10" s="20"/>
      <c r="F10" s="21"/>
      <c r="G10" s="22"/>
      <c r="H10" s="20"/>
      <c r="I10" s="21"/>
      <c r="J10" s="23"/>
    </row>
    <row r="11" spans="1:10" ht="12" customHeight="1" x14ac:dyDescent="0.2">
      <c r="A11" s="24" t="s">
        <v>31</v>
      </c>
      <c r="B11" s="20">
        <v>276.7</v>
      </c>
      <c r="C11" s="21">
        <v>28.597000000000001</v>
      </c>
      <c r="D11" s="22">
        <v>31.19</v>
      </c>
      <c r="E11" s="20">
        <v>127.7</v>
      </c>
      <c r="F11" s="21">
        <v>13.201000000000001</v>
      </c>
      <c r="G11" s="22">
        <v>14.398</v>
      </c>
      <c r="H11" s="20">
        <v>76.5</v>
      </c>
      <c r="I11" s="21">
        <v>7.9039999999999999</v>
      </c>
      <c r="J11" s="23">
        <v>8.6210000000000004</v>
      </c>
    </row>
    <row r="12" spans="1:10" ht="12" customHeight="1" x14ac:dyDescent="0.2">
      <c r="A12" s="24" t="s">
        <v>32</v>
      </c>
      <c r="B12" s="20">
        <v>392.4</v>
      </c>
      <c r="C12" s="21">
        <v>33.642000000000003</v>
      </c>
      <c r="D12" s="22">
        <v>37.106999999999999</v>
      </c>
      <c r="E12" s="20">
        <v>247.6</v>
      </c>
      <c r="F12" s="21">
        <v>21.231999999999999</v>
      </c>
      <c r="G12" s="22">
        <v>23.419</v>
      </c>
      <c r="H12" s="20">
        <v>120</v>
      </c>
      <c r="I12" s="21">
        <v>10.286</v>
      </c>
      <c r="J12" s="23">
        <v>11.345000000000001</v>
      </c>
    </row>
    <row r="13" spans="1:10" ht="12" customHeight="1" x14ac:dyDescent="0.2">
      <c r="A13" s="24" t="s">
        <v>33</v>
      </c>
      <c r="B13" s="20">
        <v>441.7</v>
      </c>
      <c r="C13" s="21">
        <v>30.923999999999999</v>
      </c>
      <c r="D13" s="22">
        <v>34.616</v>
      </c>
      <c r="E13" s="20">
        <v>216.2</v>
      </c>
      <c r="F13" s="21">
        <v>15.138</v>
      </c>
      <c r="G13" s="22">
        <v>16.945</v>
      </c>
      <c r="H13" s="20">
        <v>124.9</v>
      </c>
      <c r="I13" s="21">
        <v>8.7420000000000009</v>
      </c>
      <c r="J13" s="23">
        <v>9.7859999999999996</v>
      </c>
    </row>
    <row r="14" spans="1:10" ht="12" customHeight="1" x14ac:dyDescent="0.2">
      <c r="A14" s="24" t="s">
        <v>34</v>
      </c>
      <c r="B14" s="20">
        <v>444.5</v>
      </c>
      <c r="C14" s="21">
        <v>26.481000000000002</v>
      </c>
      <c r="D14" s="22">
        <v>32.460999999999999</v>
      </c>
      <c r="E14" s="20">
        <v>202.4</v>
      </c>
      <c r="F14" s="21">
        <v>12.06</v>
      </c>
      <c r="G14" s="22">
        <v>14.784000000000001</v>
      </c>
      <c r="H14" s="20">
        <v>161.19999999999999</v>
      </c>
      <c r="I14" s="21">
        <v>9.6029999999999998</v>
      </c>
      <c r="J14" s="23">
        <v>11.772</v>
      </c>
    </row>
    <row r="15" spans="1:10" ht="12" customHeight="1" x14ac:dyDescent="0.2">
      <c r="A15" s="24" t="s">
        <v>35</v>
      </c>
      <c r="B15" s="20">
        <v>187.1</v>
      </c>
      <c r="C15" s="21">
        <v>14.708</v>
      </c>
      <c r="D15" s="22">
        <v>23.013000000000002</v>
      </c>
      <c r="E15" s="20">
        <v>112</v>
      </c>
      <c r="F15" s="21">
        <v>8.8040000000000003</v>
      </c>
      <c r="G15" s="22">
        <v>13.775</v>
      </c>
      <c r="H15" s="20">
        <v>58.6</v>
      </c>
      <c r="I15" s="21">
        <v>4.6079999999999997</v>
      </c>
      <c r="J15" s="23">
        <v>7.21</v>
      </c>
    </row>
    <row r="16" spans="1:10" ht="12" customHeight="1" x14ac:dyDescent="0.2">
      <c r="A16" s="24" t="s">
        <v>36</v>
      </c>
      <c r="B16" s="20">
        <v>82.6</v>
      </c>
      <c r="C16" s="21">
        <v>6.9260000000000002</v>
      </c>
      <c r="D16" s="22">
        <v>20.175000000000001</v>
      </c>
      <c r="E16" s="20">
        <v>44.9</v>
      </c>
      <c r="F16" s="21">
        <v>3.7639999999999998</v>
      </c>
      <c r="G16" s="22">
        <v>10.965999999999999</v>
      </c>
      <c r="H16" s="20">
        <v>35</v>
      </c>
      <c r="I16" s="21">
        <v>2.94</v>
      </c>
      <c r="J16" s="23">
        <v>8.5649999999999995</v>
      </c>
    </row>
    <row r="17" spans="1:16" ht="12" customHeight="1" x14ac:dyDescent="0.2">
      <c r="A17" s="24" t="s">
        <v>37</v>
      </c>
      <c r="B17" s="20">
        <v>33.799999999999997</v>
      </c>
      <c r="C17" s="21">
        <v>3.4209999999999998</v>
      </c>
      <c r="D17" s="22">
        <v>24.484999999999999</v>
      </c>
      <c r="E17" s="20">
        <v>13.8</v>
      </c>
      <c r="F17" s="21">
        <v>1.4019999999999999</v>
      </c>
      <c r="G17" s="22">
        <v>10.036</v>
      </c>
      <c r="H17" s="20">
        <v>13.1</v>
      </c>
      <c r="I17" s="21">
        <v>1.329</v>
      </c>
      <c r="J17" s="23">
        <v>9.51</v>
      </c>
    </row>
    <row r="18" spans="1:16" ht="12" customHeight="1" x14ac:dyDescent="0.2">
      <c r="A18" s="19" t="s">
        <v>107</v>
      </c>
      <c r="B18" s="20"/>
      <c r="C18" s="21"/>
      <c r="D18" s="22"/>
      <c r="E18" s="20"/>
      <c r="F18" s="21"/>
      <c r="G18" s="22"/>
      <c r="H18" s="20"/>
      <c r="I18" s="21"/>
      <c r="J18" s="23"/>
    </row>
    <row r="19" spans="1:16" ht="12" customHeight="1" x14ac:dyDescent="0.2">
      <c r="A19" s="24" t="s">
        <v>39</v>
      </c>
      <c r="B19" s="20">
        <v>75.599999999999994</v>
      </c>
      <c r="C19" s="21">
        <v>23.003</v>
      </c>
      <c r="D19" s="22" t="s">
        <v>109</v>
      </c>
      <c r="E19" s="20">
        <v>48.8</v>
      </c>
      <c r="F19" s="21">
        <v>14.839</v>
      </c>
      <c r="G19" s="22">
        <v>24.817</v>
      </c>
      <c r="H19" s="20">
        <v>26.2</v>
      </c>
      <c r="I19" s="21">
        <v>7.9640000000000004</v>
      </c>
      <c r="J19" s="23">
        <v>13.32</v>
      </c>
    </row>
    <row r="20" spans="1:16" ht="12" customHeight="1" x14ac:dyDescent="0.2">
      <c r="A20" s="24" t="s">
        <v>40</v>
      </c>
      <c r="B20" s="20">
        <v>299.7</v>
      </c>
      <c r="C20" s="21">
        <v>17.18</v>
      </c>
      <c r="D20" s="22">
        <v>25.161999999999999</v>
      </c>
      <c r="E20" s="20">
        <v>181.7</v>
      </c>
      <c r="F20" s="21">
        <v>10.416</v>
      </c>
      <c r="G20" s="22">
        <v>15.255000000000001</v>
      </c>
      <c r="H20" s="20">
        <v>75.099999999999994</v>
      </c>
      <c r="I20" s="21">
        <v>4.3079999999999998</v>
      </c>
      <c r="J20" s="23">
        <v>6.3090000000000002</v>
      </c>
    </row>
    <row r="21" spans="1:16" ht="12" customHeight="1" x14ac:dyDescent="0.2">
      <c r="A21" s="24" t="s">
        <v>41</v>
      </c>
      <c r="B21" s="20">
        <v>605.4</v>
      </c>
      <c r="C21" s="21">
        <v>29.041</v>
      </c>
      <c r="D21" s="22">
        <v>32.671999999999997</v>
      </c>
      <c r="E21" s="20">
        <v>316</v>
      </c>
      <c r="F21" s="21">
        <v>15.157999999999999</v>
      </c>
      <c r="G21" s="22">
        <v>17.053000000000001</v>
      </c>
      <c r="H21" s="20">
        <v>204.8</v>
      </c>
      <c r="I21" s="21">
        <v>9.8249999999999993</v>
      </c>
      <c r="J21" s="23">
        <v>11.053000000000001</v>
      </c>
    </row>
    <row r="22" spans="1:16" ht="12" customHeight="1" x14ac:dyDescent="0.2">
      <c r="A22" s="24" t="s">
        <v>42</v>
      </c>
      <c r="B22" s="20">
        <v>484.9</v>
      </c>
      <c r="C22" s="21">
        <v>34.953000000000003</v>
      </c>
      <c r="D22" s="22">
        <v>38.031999999999996</v>
      </c>
      <c r="E22" s="20">
        <v>231.8</v>
      </c>
      <c r="F22" s="21">
        <v>16.707999999999998</v>
      </c>
      <c r="G22" s="22">
        <v>18.18</v>
      </c>
      <c r="H22" s="20">
        <v>158.5</v>
      </c>
      <c r="I22" s="21">
        <v>11.425000000000001</v>
      </c>
      <c r="J22" s="23">
        <v>12.432</v>
      </c>
    </row>
    <row r="23" spans="1:16" ht="12" customHeight="1" x14ac:dyDescent="0.2">
      <c r="A23" s="19" t="s">
        <v>43</v>
      </c>
      <c r="B23" s="20"/>
      <c r="C23" s="21"/>
      <c r="D23" s="22"/>
      <c r="E23" s="20"/>
      <c r="F23" s="21"/>
      <c r="G23" s="22"/>
      <c r="H23" s="20"/>
      <c r="I23" s="21"/>
      <c r="J23" s="23"/>
    </row>
    <row r="24" spans="1:16" ht="12" customHeight="1" x14ac:dyDescent="0.2">
      <c r="A24" s="24" t="s">
        <v>44</v>
      </c>
      <c r="B24" s="20">
        <v>1352.9</v>
      </c>
      <c r="C24" s="21">
        <v>27.11</v>
      </c>
      <c r="D24" s="22">
        <v>32.603999999999999</v>
      </c>
      <c r="E24" s="20">
        <v>705.9</v>
      </c>
      <c r="F24" s="21">
        <v>14.144</v>
      </c>
      <c r="G24" s="22">
        <v>17.010999999999999</v>
      </c>
      <c r="H24" s="20">
        <v>443</v>
      </c>
      <c r="I24" s="21">
        <v>8.8780000000000001</v>
      </c>
      <c r="J24" s="23">
        <v>10.677</v>
      </c>
    </row>
    <row r="25" spans="1:16" ht="12" customHeight="1" x14ac:dyDescent="0.2">
      <c r="A25" s="24" t="s">
        <v>45</v>
      </c>
      <c r="B25" s="20">
        <v>111.8</v>
      </c>
      <c r="C25" s="21">
        <v>31.971</v>
      </c>
      <c r="D25" s="22">
        <v>34.539000000000001</v>
      </c>
      <c r="E25" s="20">
        <v>48.9</v>
      </c>
      <c r="F25" s="21">
        <v>13.997999999999999</v>
      </c>
      <c r="G25" s="22">
        <v>15.122</v>
      </c>
      <c r="H25" s="20">
        <v>22.1</v>
      </c>
      <c r="I25" s="21">
        <v>6.3289999999999997</v>
      </c>
      <c r="J25" s="23">
        <v>6.8369999999999997</v>
      </c>
    </row>
    <row r="26" spans="1:16" ht="12" customHeight="1" x14ac:dyDescent="0.2">
      <c r="A26" s="24" t="s">
        <v>46</v>
      </c>
      <c r="B26" s="20">
        <v>229.6</v>
      </c>
      <c r="C26" s="21">
        <v>29.172000000000001</v>
      </c>
      <c r="D26" s="22">
        <v>31.431000000000001</v>
      </c>
      <c r="E26" s="20">
        <v>109.7</v>
      </c>
      <c r="F26" s="21">
        <v>13.935</v>
      </c>
      <c r="G26" s="22">
        <v>15.013999999999999</v>
      </c>
      <c r="H26" s="20">
        <v>61.1</v>
      </c>
      <c r="I26" s="21">
        <v>7.7590000000000003</v>
      </c>
      <c r="J26" s="23">
        <v>8.36</v>
      </c>
    </row>
    <row r="27" spans="1:16" ht="12" customHeight="1" x14ac:dyDescent="0.2">
      <c r="A27" s="24" t="s">
        <v>47</v>
      </c>
      <c r="B27" s="20">
        <v>112</v>
      </c>
      <c r="C27" s="21">
        <v>5.08</v>
      </c>
      <c r="D27" s="22">
        <v>19.742000000000001</v>
      </c>
      <c r="E27" s="20">
        <v>59.4</v>
      </c>
      <c r="F27" s="21">
        <v>2.694</v>
      </c>
      <c r="G27" s="22">
        <v>10.468999999999999</v>
      </c>
      <c r="H27" s="20">
        <v>46.4</v>
      </c>
      <c r="I27" s="21">
        <v>2.1019999999999999</v>
      </c>
      <c r="J27" s="23">
        <v>8.1690000000000005</v>
      </c>
    </row>
    <row r="28" spans="1:16" ht="12" customHeight="1" x14ac:dyDescent="0.2">
      <c r="A28" s="24" t="s">
        <v>48</v>
      </c>
      <c r="B28" s="20">
        <v>25.8</v>
      </c>
      <c r="C28" s="21">
        <v>12.159000000000001</v>
      </c>
      <c r="D28" s="22">
        <v>31.373000000000001</v>
      </c>
      <c r="E28" s="20">
        <v>20.9</v>
      </c>
      <c r="F28" s="21">
        <v>9.8320000000000007</v>
      </c>
      <c r="G28" s="22">
        <v>25.37</v>
      </c>
      <c r="H28" s="20">
        <v>8</v>
      </c>
      <c r="I28" s="21">
        <v>3.7890000000000001</v>
      </c>
      <c r="J28" s="23">
        <v>9.7759999999999998</v>
      </c>
      <c r="N28" s="87"/>
      <c r="O28" s="87"/>
      <c r="P28" s="87"/>
    </row>
    <row r="29" spans="1:16" ht="9" customHeight="1" x14ac:dyDescent="0.2">
      <c r="A29" s="86"/>
    </row>
    <row r="30" spans="1:16" ht="13.9" customHeight="1" x14ac:dyDescent="0.2">
      <c r="A30" s="8" t="s">
        <v>7</v>
      </c>
      <c r="B30" s="6"/>
      <c r="C30" s="6"/>
      <c r="D30" s="6"/>
      <c r="E30" s="6"/>
      <c r="F30" s="6"/>
      <c r="G30" s="6"/>
      <c r="H30" s="6"/>
      <c r="I30" s="6"/>
      <c r="J30" s="6"/>
    </row>
    <row r="31" spans="1:16" ht="9" customHeight="1" thickBot="1" x14ac:dyDescent="0.25">
      <c r="A31" s="8"/>
      <c r="B31" s="6"/>
      <c r="C31" s="6"/>
      <c r="D31" s="6"/>
      <c r="E31" s="6"/>
      <c r="F31" s="6"/>
      <c r="G31" s="6"/>
      <c r="H31" s="6"/>
      <c r="I31" s="6"/>
      <c r="J31" s="6"/>
    </row>
    <row r="32" spans="1:16" ht="39" customHeight="1" x14ac:dyDescent="0.2">
      <c r="A32" s="108"/>
      <c r="B32" s="114" t="s">
        <v>114</v>
      </c>
      <c r="C32" s="114"/>
      <c r="D32" s="115"/>
      <c r="E32" s="114" t="s">
        <v>115</v>
      </c>
      <c r="F32" s="114"/>
      <c r="G32" s="115"/>
      <c r="H32" s="116" t="s">
        <v>116</v>
      </c>
      <c r="I32" s="114"/>
      <c r="J32" s="114"/>
      <c r="M32" s="89"/>
    </row>
    <row r="33" spans="1:13" ht="12" customHeight="1" thickBot="1" x14ac:dyDescent="0.25">
      <c r="A33" s="109"/>
      <c r="B33" s="10" t="s">
        <v>21</v>
      </c>
      <c r="C33" s="11" t="s">
        <v>22</v>
      </c>
      <c r="D33" s="12" t="s">
        <v>23</v>
      </c>
      <c r="E33" s="10" t="s">
        <v>21</v>
      </c>
      <c r="F33" s="11" t="s">
        <v>22</v>
      </c>
      <c r="G33" s="12" t="s">
        <v>23</v>
      </c>
      <c r="H33" s="10" t="s">
        <v>21</v>
      </c>
      <c r="I33" s="11" t="s">
        <v>22</v>
      </c>
      <c r="J33" s="13" t="s">
        <v>23</v>
      </c>
      <c r="M33" s="90"/>
    </row>
    <row r="34" spans="1:13" ht="12" customHeight="1" x14ac:dyDescent="0.2">
      <c r="A34" s="14" t="s">
        <v>26</v>
      </c>
      <c r="B34" s="15">
        <v>1158.3</v>
      </c>
      <c r="C34" s="16">
        <v>13.326000000000001</v>
      </c>
      <c r="D34" s="17">
        <v>19.466999999999999</v>
      </c>
      <c r="E34" s="15">
        <v>678.7</v>
      </c>
      <c r="F34" s="16">
        <v>7.8090000000000002</v>
      </c>
      <c r="G34" s="17">
        <v>11.407</v>
      </c>
      <c r="H34" s="15">
        <v>551.4</v>
      </c>
      <c r="I34" s="16">
        <v>6.3440000000000003</v>
      </c>
      <c r="J34" s="18">
        <v>9.2669999999999995</v>
      </c>
      <c r="M34" s="91"/>
    </row>
    <row r="35" spans="1:13" ht="12" customHeight="1" x14ac:dyDescent="0.2">
      <c r="A35" s="19" t="s">
        <v>27</v>
      </c>
      <c r="B35" s="20"/>
      <c r="C35" s="21"/>
      <c r="D35" s="22"/>
      <c r="E35" s="20"/>
      <c r="F35" s="21"/>
      <c r="G35" s="22"/>
      <c r="H35" s="20"/>
      <c r="I35" s="21"/>
      <c r="J35" s="23"/>
    </row>
    <row r="36" spans="1:13" ht="12" customHeight="1" x14ac:dyDescent="0.2">
      <c r="A36" s="24" t="s">
        <v>28</v>
      </c>
      <c r="B36" s="20">
        <v>582.9</v>
      </c>
      <c r="C36" s="21">
        <v>13.98</v>
      </c>
      <c r="D36" s="22">
        <v>20.658000000000001</v>
      </c>
      <c r="E36" s="20">
        <v>353.4</v>
      </c>
      <c r="F36" s="21">
        <v>8.4749999999999996</v>
      </c>
      <c r="G36" s="22">
        <v>12.525</v>
      </c>
      <c r="H36" s="20">
        <v>282</v>
      </c>
      <c r="I36" s="21">
        <v>6.7629999999999999</v>
      </c>
      <c r="J36" s="23">
        <v>9.9939999999999998</v>
      </c>
    </row>
    <row r="37" spans="1:13" ht="12" customHeight="1" x14ac:dyDescent="0.2">
      <c r="A37" s="24" t="s">
        <v>29</v>
      </c>
      <c r="B37" s="20">
        <v>575.4</v>
      </c>
      <c r="C37" s="21">
        <v>12.724</v>
      </c>
      <c r="D37" s="22">
        <v>18.391999999999999</v>
      </c>
      <c r="E37" s="20">
        <v>325.3</v>
      </c>
      <c r="F37" s="21">
        <v>7.194</v>
      </c>
      <c r="G37" s="22">
        <v>10.398</v>
      </c>
      <c r="H37" s="20">
        <v>269.39999999999998</v>
      </c>
      <c r="I37" s="21">
        <v>5.9580000000000002</v>
      </c>
      <c r="J37" s="23">
        <v>8.6120000000000001</v>
      </c>
    </row>
    <row r="38" spans="1:13" ht="12" customHeight="1" x14ac:dyDescent="0.2">
      <c r="A38" s="19" t="s">
        <v>30</v>
      </c>
      <c r="B38" s="20"/>
      <c r="C38" s="21"/>
      <c r="D38" s="22"/>
      <c r="E38" s="20"/>
      <c r="F38" s="21"/>
      <c r="G38" s="22"/>
      <c r="H38" s="20"/>
      <c r="I38" s="21"/>
      <c r="J38" s="23"/>
    </row>
    <row r="39" spans="1:13" ht="12" customHeight="1" x14ac:dyDescent="0.2">
      <c r="A39" s="24" t="s">
        <v>31</v>
      </c>
      <c r="B39" s="20">
        <v>144.6</v>
      </c>
      <c r="C39" s="21">
        <v>14.944000000000001</v>
      </c>
      <c r="D39" s="22">
        <v>16.298999999999999</v>
      </c>
      <c r="E39" s="20">
        <v>148.1</v>
      </c>
      <c r="F39" s="21">
        <v>15.308</v>
      </c>
      <c r="G39" s="22">
        <v>16.696000000000002</v>
      </c>
      <c r="H39" s="20">
        <v>54.7</v>
      </c>
      <c r="I39" s="21">
        <v>5.6580000000000004</v>
      </c>
      <c r="J39" s="23">
        <v>6.1710000000000003</v>
      </c>
    </row>
    <row r="40" spans="1:13" ht="12" customHeight="1" x14ac:dyDescent="0.2">
      <c r="A40" s="24" t="s">
        <v>32</v>
      </c>
      <c r="B40" s="20">
        <v>258.7</v>
      </c>
      <c r="C40" s="21">
        <v>22.181000000000001</v>
      </c>
      <c r="D40" s="22">
        <v>24.465</v>
      </c>
      <c r="E40" s="20">
        <v>138.4</v>
      </c>
      <c r="F40" s="21">
        <v>11.868</v>
      </c>
      <c r="G40" s="22">
        <v>13.090999999999999</v>
      </c>
      <c r="H40" s="20">
        <v>97.6</v>
      </c>
      <c r="I40" s="21">
        <v>8.3719999999999999</v>
      </c>
      <c r="J40" s="23">
        <v>9.234</v>
      </c>
    </row>
    <row r="41" spans="1:13" ht="12" customHeight="1" x14ac:dyDescent="0.2">
      <c r="A41" s="24" t="s">
        <v>33</v>
      </c>
      <c r="B41" s="20">
        <v>275.3</v>
      </c>
      <c r="C41" s="21">
        <v>19.273</v>
      </c>
      <c r="D41" s="22">
        <v>21.573</v>
      </c>
      <c r="E41" s="20">
        <v>168.9</v>
      </c>
      <c r="F41" s="21">
        <v>11.827</v>
      </c>
      <c r="G41" s="22">
        <v>13.239000000000001</v>
      </c>
      <c r="H41" s="20">
        <v>111.5</v>
      </c>
      <c r="I41" s="21">
        <v>7.8029999999999999</v>
      </c>
      <c r="J41" s="23">
        <v>8.7349999999999994</v>
      </c>
    </row>
    <row r="42" spans="1:13" ht="12" customHeight="1" x14ac:dyDescent="0.2">
      <c r="A42" s="24" t="s">
        <v>34</v>
      </c>
      <c r="B42" s="20">
        <v>276.5</v>
      </c>
      <c r="C42" s="21">
        <v>16.475000000000001</v>
      </c>
      <c r="D42" s="22">
        <v>20.196000000000002</v>
      </c>
      <c r="E42" s="20">
        <v>140.5</v>
      </c>
      <c r="F42" s="21">
        <v>8.3710000000000004</v>
      </c>
      <c r="G42" s="22">
        <v>10.260999999999999</v>
      </c>
      <c r="H42" s="20">
        <v>170.5</v>
      </c>
      <c r="I42" s="21">
        <v>10.16</v>
      </c>
      <c r="J42" s="23">
        <v>12.454000000000001</v>
      </c>
    </row>
    <row r="43" spans="1:13" ht="12" customHeight="1" x14ac:dyDescent="0.2">
      <c r="A43" s="24" t="s">
        <v>35</v>
      </c>
      <c r="B43" s="20">
        <v>125.9</v>
      </c>
      <c r="C43" s="21">
        <v>9.8940000000000001</v>
      </c>
      <c r="D43" s="22">
        <v>15.48</v>
      </c>
      <c r="E43" s="20">
        <v>54.1</v>
      </c>
      <c r="F43" s="21">
        <v>4.2549999999999999</v>
      </c>
      <c r="G43" s="22">
        <v>6.6580000000000004</v>
      </c>
      <c r="H43" s="20">
        <v>70.599999999999994</v>
      </c>
      <c r="I43" s="21">
        <v>5.5529999999999999</v>
      </c>
      <c r="J43" s="23">
        <v>8.6880000000000006</v>
      </c>
    </row>
    <row r="44" spans="1:13" ht="12" customHeight="1" x14ac:dyDescent="0.2">
      <c r="A44" s="24" t="s">
        <v>36</v>
      </c>
      <c r="B44" s="20">
        <v>55.7</v>
      </c>
      <c r="C44" s="21">
        <v>4.6740000000000004</v>
      </c>
      <c r="D44" s="22">
        <v>13.615</v>
      </c>
      <c r="E44" s="20">
        <v>19.100000000000001</v>
      </c>
      <c r="F44" s="21">
        <v>1.6060000000000001</v>
      </c>
      <c r="G44" s="22">
        <v>4.6779999999999999</v>
      </c>
      <c r="H44" s="20">
        <v>34.799999999999997</v>
      </c>
      <c r="I44" s="21">
        <v>2.919</v>
      </c>
      <c r="J44" s="23">
        <v>8.5039999999999996</v>
      </c>
    </row>
    <row r="45" spans="1:13" ht="12" customHeight="1" x14ac:dyDescent="0.2">
      <c r="A45" s="24" t="s">
        <v>37</v>
      </c>
      <c r="B45" s="20">
        <v>21.6</v>
      </c>
      <c r="C45" s="21">
        <v>2.1869999999999998</v>
      </c>
      <c r="D45" s="22">
        <v>15.654</v>
      </c>
      <c r="E45" s="20">
        <v>9.4</v>
      </c>
      <c r="F45" s="21">
        <v>0.95699999999999996</v>
      </c>
      <c r="G45" s="22">
        <v>6.8520000000000003</v>
      </c>
      <c r="H45" s="20">
        <v>11.6</v>
      </c>
      <c r="I45" s="21">
        <v>1.173</v>
      </c>
      <c r="J45" s="23">
        <v>8.3940000000000001</v>
      </c>
    </row>
    <row r="46" spans="1:13" ht="12" customHeight="1" x14ac:dyDescent="0.2">
      <c r="A46" s="19" t="s">
        <v>107</v>
      </c>
      <c r="B46" s="20"/>
      <c r="C46" s="21"/>
      <c r="D46" s="22"/>
      <c r="E46" s="20"/>
      <c r="F46" s="21"/>
      <c r="G46" s="22"/>
      <c r="H46" s="20"/>
      <c r="I46" s="21"/>
      <c r="J46" s="23"/>
    </row>
    <row r="47" spans="1:13" ht="12" customHeight="1" x14ac:dyDescent="0.2">
      <c r="A47" s="24" t="s">
        <v>39</v>
      </c>
      <c r="B47" s="20">
        <v>22.9</v>
      </c>
      <c r="C47" s="21">
        <v>6.9779999999999998</v>
      </c>
      <c r="D47" s="22">
        <v>11.670999999999999</v>
      </c>
      <c r="E47" s="20">
        <v>7</v>
      </c>
      <c r="F47" s="21">
        <v>2.1240000000000001</v>
      </c>
      <c r="G47" s="22">
        <v>3.5529999999999999</v>
      </c>
      <c r="H47" s="20">
        <v>5.4</v>
      </c>
      <c r="I47" s="21">
        <v>1.6379999999999999</v>
      </c>
      <c r="J47" s="23">
        <v>2.7389999999999999</v>
      </c>
    </row>
    <row r="48" spans="1:13" ht="12" customHeight="1" x14ac:dyDescent="0.2">
      <c r="A48" s="24" t="s">
        <v>40</v>
      </c>
      <c r="B48" s="20">
        <v>149.30000000000001</v>
      </c>
      <c r="C48" s="21">
        <v>8.5579999999999998</v>
      </c>
      <c r="D48" s="22">
        <v>12.534000000000001</v>
      </c>
      <c r="E48" s="20">
        <v>90.9</v>
      </c>
      <c r="F48" s="21">
        <v>5.21</v>
      </c>
      <c r="G48" s="22">
        <v>7.6310000000000002</v>
      </c>
      <c r="H48" s="20">
        <v>82.4</v>
      </c>
      <c r="I48" s="21">
        <v>4.7240000000000002</v>
      </c>
      <c r="J48" s="23">
        <v>6.9180000000000001</v>
      </c>
    </row>
    <row r="49" spans="1:16" ht="12" customHeight="1" x14ac:dyDescent="0.2">
      <c r="A49" s="24" t="s">
        <v>41</v>
      </c>
      <c r="B49" s="20">
        <v>394.1</v>
      </c>
      <c r="C49" s="21">
        <v>18.905000000000001</v>
      </c>
      <c r="D49" s="22">
        <v>21.268000000000001</v>
      </c>
      <c r="E49" s="20">
        <v>212.2</v>
      </c>
      <c r="F49" s="21">
        <v>10.18</v>
      </c>
      <c r="G49" s="22">
        <v>11.452</v>
      </c>
      <c r="H49" s="20">
        <v>190</v>
      </c>
      <c r="I49" s="21">
        <v>9.1150000000000002</v>
      </c>
      <c r="J49" s="23">
        <v>10.254</v>
      </c>
      <c r="M49" s="90"/>
    </row>
    <row r="50" spans="1:16" ht="12" customHeight="1" x14ac:dyDescent="0.2">
      <c r="A50" s="24" t="s">
        <v>42</v>
      </c>
      <c r="B50" s="20">
        <v>370</v>
      </c>
      <c r="C50" s="21">
        <v>26.672000000000001</v>
      </c>
      <c r="D50" s="22">
        <v>29.021999999999998</v>
      </c>
      <c r="E50" s="20">
        <v>191.9</v>
      </c>
      <c r="F50" s="21">
        <v>13.833</v>
      </c>
      <c r="G50" s="22">
        <v>15.051</v>
      </c>
      <c r="H50" s="20">
        <v>172.5</v>
      </c>
      <c r="I50" s="21">
        <v>12.432</v>
      </c>
      <c r="J50" s="23">
        <v>13.526999999999999</v>
      </c>
      <c r="M50" s="91"/>
    </row>
    <row r="51" spans="1:16" ht="12" customHeight="1" x14ac:dyDescent="0.2">
      <c r="A51" s="19" t="s">
        <v>43</v>
      </c>
      <c r="B51" s="20"/>
      <c r="C51" s="21"/>
      <c r="D51" s="22"/>
      <c r="E51" s="20"/>
      <c r="F51" s="21"/>
      <c r="G51" s="22"/>
      <c r="H51" s="20"/>
      <c r="I51" s="21"/>
      <c r="J51" s="23"/>
      <c r="M51" s="91"/>
    </row>
    <row r="52" spans="1:16" ht="12" customHeight="1" x14ac:dyDescent="0.2">
      <c r="A52" s="24" t="s">
        <v>44</v>
      </c>
      <c r="B52" s="20">
        <v>875.3</v>
      </c>
      <c r="C52" s="21">
        <v>17.539000000000001</v>
      </c>
      <c r="D52" s="22">
        <v>21.093</v>
      </c>
      <c r="E52" s="20">
        <v>479.4</v>
      </c>
      <c r="F52" s="21">
        <v>9.6069999999999993</v>
      </c>
      <c r="G52" s="22">
        <v>11.553000000000001</v>
      </c>
      <c r="H52" s="20">
        <v>415.9</v>
      </c>
      <c r="I52" s="21">
        <v>8.3339999999999996</v>
      </c>
      <c r="J52" s="23">
        <v>10.023</v>
      </c>
      <c r="M52" s="91"/>
    </row>
    <row r="53" spans="1:16" ht="12" customHeight="1" x14ac:dyDescent="0.2">
      <c r="A53" s="24" t="s">
        <v>45</v>
      </c>
      <c r="B53" s="20">
        <v>62</v>
      </c>
      <c r="C53" s="21">
        <v>17.72</v>
      </c>
      <c r="D53" s="22">
        <v>19.143000000000001</v>
      </c>
      <c r="E53" s="20">
        <v>24.8</v>
      </c>
      <c r="F53" s="21">
        <v>7.1070000000000002</v>
      </c>
      <c r="G53" s="22">
        <v>7.6779999999999999</v>
      </c>
      <c r="H53" s="20">
        <v>30.6</v>
      </c>
      <c r="I53" s="21">
        <v>8.74</v>
      </c>
      <c r="J53" s="23">
        <v>9.4420000000000002</v>
      </c>
      <c r="M53" s="91"/>
    </row>
    <row r="54" spans="1:16" ht="12" customHeight="1" x14ac:dyDescent="0.2">
      <c r="A54" s="24" t="s">
        <v>46</v>
      </c>
      <c r="B54" s="20">
        <v>120.1</v>
      </c>
      <c r="C54" s="21">
        <v>15.263</v>
      </c>
      <c r="D54" s="22">
        <v>16.445</v>
      </c>
      <c r="E54" s="20">
        <v>130.30000000000001</v>
      </c>
      <c r="F54" s="21">
        <v>16.553999999999998</v>
      </c>
      <c r="G54" s="22">
        <v>17.835999999999999</v>
      </c>
      <c r="H54" s="20">
        <v>43.9</v>
      </c>
      <c r="I54" s="21">
        <v>5.5780000000000003</v>
      </c>
      <c r="J54" s="23">
        <v>6.01</v>
      </c>
      <c r="M54" s="91"/>
    </row>
    <row r="55" spans="1:16" ht="12" customHeight="1" x14ac:dyDescent="0.2">
      <c r="A55" s="24" t="s">
        <v>47</v>
      </c>
      <c r="B55" s="20">
        <v>75.599999999999994</v>
      </c>
      <c r="C55" s="21">
        <v>3.427</v>
      </c>
      <c r="D55" s="22">
        <v>13.32</v>
      </c>
      <c r="E55" s="20">
        <v>28.4</v>
      </c>
      <c r="F55" s="21">
        <v>1.2889999999999999</v>
      </c>
      <c r="G55" s="22">
        <v>5.01</v>
      </c>
      <c r="H55" s="20">
        <v>47.3</v>
      </c>
      <c r="I55" s="21">
        <v>2.1440000000000001</v>
      </c>
      <c r="J55" s="23">
        <v>8.3339999999999996</v>
      </c>
    </row>
    <row r="56" spans="1:16" ht="12" customHeight="1" x14ac:dyDescent="0.2">
      <c r="A56" s="24" t="s">
        <v>48</v>
      </c>
      <c r="B56" s="20">
        <v>9.6</v>
      </c>
      <c r="C56" s="21">
        <v>4.5030000000000001</v>
      </c>
      <c r="D56" s="22">
        <v>11.62</v>
      </c>
      <c r="E56" s="20">
        <v>3.6</v>
      </c>
      <c r="F56" s="21">
        <v>1.6739999999999999</v>
      </c>
      <c r="G56" s="22">
        <v>4.3209999999999997</v>
      </c>
      <c r="H56" s="20">
        <v>9.3000000000000007</v>
      </c>
      <c r="I56" s="21">
        <v>4.3650000000000002</v>
      </c>
      <c r="J56" s="23">
        <v>11.262</v>
      </c>
      <c r="N56" s="87"/>
      <c r="O56" s="87"/>
      <c r="P56" s="87"/>
    </row>
    <row r="57" spans="1:16" ht="12" customHeight="1" x14ac:dyDescent="0.2">
      <c r="B57" s="85"/>
      <c r="C57" s="85"/>
      <c r="D57" s="85"/>
      <c r="E57" s="85"/>
      <c r="F57" s="85"/>
      <c r="G57" s="85"/>
      <c r="H57" s="85"/>
      <c r="I57" s="85"/>
      <c r="J57" s="85"/>
    </row>
    <row r="58" spans="1:16" ht="12" customHeight="1" x14ac:dyDescent="0.2">
      <c r="A58" s="30" t="s">
        <v>117</v>
      </c>
      <c r="B58" s="6"/>
      <c r="C58" s="6"/>
      <c r="D58" s="6"/>
      <c r="E58" s="6"/>
      <c r="F58" s="6"/>
      <c r="G58" s="6"/>
      <c r="H58" s="6"/>
      <c r="I58" s="6"/>
      <c r="J58" s="6"/>
    </row>
    <row r="59" spans="1:16" ht="12" customHeight="1" x14ac:dyDescent="0.2">
      <c r="A59" s="30" t="s">
        <v>118</v>
      </c>
      <c r="B59" s="6"/>
      <c r="C59" s="6"/>
      <c r="D59" s="6"/>
      <c r="E59" s="6"/>
      <c r="F59" s="6"/>
      <c r="G59" s="6"/>
      <c r="H59" s="6"/>
      <c r="I59" s="6"/>
      <c r="J59" s="34"/>
    </row>
    <row r="60" spans="1:16" ht="12" customHeight="1" x14ac:dyDescent="0.2">
      <c r="A60" s="41"/>
      <c r="B60" s="6"/>
      <c r="C60" s="6"/>
      <c r="D60" s="6"/>
      <c r="E60" s="6"/>
      <c r="F60" s="6"/>
      <c r="G60" s="6"/>
      <c r="H60" s="6"/>
      <c r="I60" s="6"/>
      <c r="J60" s="6"/>
    </row>
    <row r="61" spans="1:16" ht="12" customHeight="1" x14ac:dyDescent="0.2">
      <c r="B61" s="6"/>
      <c r="C61" s="6"/>
      <c r="D61" s="6"/>
      <c r="E61" s="6"/>
      <c r="F61" s="6"/>
      <c r="G61" s="6"/>
      <c r="H61" s="6"/>
      <c r="I61" s="6"/>
      <c r="J61" s="6"/>
    </row>
    <row r="62" spans="1:16" ht="12" customHeight="1" x14ac:dyDescent="0.2">
      <c r="B62" s="6"/>
      <c r="C62" s="6"/>
      <c r="D62" s="6"/>
      <c r="E62" s="6"/>
      <c r="F62" s="6"/>
      <c r="G62" s="6"/>
      <c r="H62" s="6"/>
      <c r="I62" s="6"/>
      <c r="J62" s="6"/>
    </row>
    <row r="63" spans="1:16" ht="12" customHeight="1" x14ac:dyDescent="0.2">
      <c r="B63" s="6"/>
      <c r="C63" s="6"/>
      <c r="D63" s="6"/>
      <c r="E63" s="6"/>
      <c r="F63" s="6"/>
      <c r="G63" s="6"/>
      <c r="H63" s="6"/>
      <c r="I63" s="6"/>
      <c r="J63" s="6"/>
    </row>
    <row r="64" spans="1:16" ht="12" customHeight="1" x14ac:dyDescent="0.2">
      <c r="B64" s="6"/>
      <c r="C64" s="6"/>
      <c r="D64" s="6"/>
      <c r="E64" s="6"/>
      <c r="F64" s="6"/>
      <c r="G64" s="6"/>
      <c r="H64" s="6"/>
      <c r="I64" s="6"/>
      <c r="J64" s="6"/>
    </row>
    <row r="65" spans="2:10" ht="12" customHeight="1" x14ac:dyDescent="0.2">
      <c r="B65" s="6"/>
      <c r="C65" s="6"/>
      <c r="D65" s="6"/>
      <c r="E65" s="6"/>
      <c r="F65" s="6"/>
      <c r="G65" s="6"/>
      <c r="H65" s="6"/>
      <c r="I65" s="6"/>
      <c r="J65" s="6"/>
    </row>
  </sheetData>
  <mergeCells count="9">
    <mergeCell ref="A32:A33"/>
    <mergeCell ref="B32:D32"/>
    <mergeCell ref="E32:G32"/>
    <mergeCell ref="H32:J32"/>
    <mergeCell ref="A2:J2"/>
    <mergeCell ref="A4:A5"/>
    <mergeCell ref="B4:D4"/>
    <mergeCell ref="E4:G4"/>
    <mergeCell ref="H4:J4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8</vt:i4>
      </vt:variant>
    </vt:vector>
  </HeadingPairs>
  <TitlesOfParts>
    <vt:vector size="16" baseType="lpstr">
      <vt:lpstr>Obsah 14</vt:lpstr>
      <vt:lpstr>14.1,,1</vt:lpstr>
      <vt:lpstr>14.2,,2</vt:lpstr>
      <vt:lpstr>14._1,,3</vt:lpstr>
      <vt:lpstr>14.3,,4</vt:lpstr>
      <vt:lpstr>14._2,,5</vt:lpstr>
      <vt:lpstr>14.4,,6</vt:lpstr>
      <vt:lpstr>14.5,6</vt:lpstr>
      <vt:lpstr>'14._1,,3'!Oblast_tisku</vt:lpstr>
      <vt:lpstr>'14._2,,5'!Oblast_tisku</vt:lpstr>
      <vt:lpstr>'14.1,,1'!Oblast_tisku</vt:lpstr>
      <vt:lpstr>'14.2,,2'!Oblast_tisku</vt:lpstr>
      <vt:lpstr>'14.3,,4'!Oblast_tisku</vt:lpstr>
      <vt:lpstr>'14.4,,6'!Oblast_tisku</vt:lpstr>
      <vt:lpstr>'14.5,6'!Oblast_tisku</vt:lpstr>
      <vt:lpstr>'Obsah 14'!Oblast_tisku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Weichetová Lenka</dc:creator>
  <cp:lastModifiedBy>Weichetová Lenka</cp:lastModifiedBy>
  <cp:lastPrinted>2025-10-31T11:29:51Z</cp:lastPrinted>
  <dcterms:created xsi:type="dcterms:W3CDTF">2025-10-23T08:04:01Z</dcterms:created>
  <dcterms:modified xsi:type="dcterms:W3CDTF">2025-10-31T11:30:25Z</dcterms:modified>
</cp:coreProperties>
</file>