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weichetova9478\Documents\_VSIT\2024\Výstupy\Publikace\Po kapitolách\"/>
    </mc:Choice>
  </mc:AlternateContent>
  <bookViews>
    <workbookView xWindow="0" yWindow="0" windowWidth="24210" windowHeight="11280"/>
  </bookViews>
  <sheets>
    <sheet name="Obsah 13" sheetId="1" r:id="rId1"/>
    <sheet name="13.1,,1" sheetId="2" r:id="rId2"/>
    <sheet name="13.2,,2" sheetId="3" r:id="rId3"/>
    <sheet name="13._1,,3" sheetId="4" r:id="rId4"/>
    <sheet name="13.3,,4" sheetId="5" r:id="rId5"/>
    <sheet name="13._2,,5" sheetId="6" r:id="rId6"/>
  </sheets>
  <definedNames>
    <definedName name="_AMO_SingleObject_80888551_ROM_F0.SEC2.Tabulate_1.SEC1.BDY.Cross_tabular_summary_report_Table_1" localSheetId="2" hidden="1">#REF!</definedName>
    <definedName name="_AMO_SingleObject_80888551_ROM_F0.SEC2.Tabulate_1.SEC1.BDY.Cross_tabular_summary_report_Table_1" localSheetId="0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2" hidden="1">#REF!</definedName>
    <definedName name="_AMO_SingleObject_80888551_ROM_F0.SEC2.Tabulate_1.SEC1.HDR.TXT1" localSheetId="0" hidden="1">#REF!</definedName>
    <definedName name="_AMO_SingleObject_80888551_ROM_F0.SEC2.Tabulate_1.SEC1.HDR.TXT1" hidden="1">#REF!</definedName>
    <definedName name="_xlnm.Print_Area" localSheetId="3">'13._1,,3'!$A$1:$J$58</definedName>
    <definedName name="_xlnm.Print_Area" localSheetId="5">'13._2,,5'!$A$1:$J$58</definedName>
    <definedName name="_xlnm.Print_Area" localSheetId="1">'13.1,,1'!$A$1:$J$56</definedName>
    <definedName name="_xlnm.Print_Area" localSheetId="2">'13.2,,2'!$A$1:$H$56</definedName>
    <definedName name="_xlnm.Print_Area" localSheetId="4">'13.3,,4'!$A$1:$H$56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0" i="5" l="1"/>
  <c r="R10" i="5"/>
  <c r="Q10" i="5"/>
  <c r="P10" i="5"/>
  <c r="N10" i="5"/>
  <c r="S9" i="5"/>
  <c r="R9" i="5"/>
  <c r="Q9" i="5"/>
  <c r="P9" i="5"/>
  <c r="N9" i="5"/>
  <c r="P54" i="2"/>
  <c r="O54" i="2"/>
  <c r="N54" i="2"/>
  <c r="P53" i="2"/>
  <c r="O53" i="2"/>
  <c r="N53" i="2"/>
  <c r="P52" i="2"/>
  <c r="O52" i="2"/>
  <c r="N52" i="2"/>
  <c r="P51" i="2"/>
  <c r="O51" i="2"/>
  <c r="N51" i="2"/>
  <c r="P50" i="2"/>
  <c r="O50" i="2"/>
  <c r="N50" i="2"/>
  <c r="P48" i="2"/>
  <c r="O48" i="2"/>
  <c r="N48" i="2"/>
  <c r="P47" i="2"/>
  <c r="O47" i="2"/>
  <c r="N47" i="2"/>
  <c r="P46" i="2"/>
  <c r="O46" i="2"/>
  <c r="N46" i="2"/>
  <c r="P45" i="2"/>
  <c r="O45" i="2"/>
  <c r="N45" i="2"/>
  <c r="P43" i="2"/>
  <c r="O43" i="2"/>
  <c r="N43" i="2"/>
  <c r="P42" i="2"/>
  <c r="O42" i="2"/>
  <c r="N42" i="2"/>
  <c r="P41" i="2"/>
  <c r="O41" i="2"/>
  <c r="N41" i="2"/>
  <c r="P40" i="2"/>
  <c r="O40" i="2"/>
  <c r="N40" i="2"/>
  <c r="P39" i="2"/>
  <c r="O39" i="2"/>
  <c r="N39" i="2"/>
  <c r="P38" i="2"/>
  <c r="O38" i="2"/>
  <c r="N38" i="2"/>
  <c r="P37" i="2"/>
  <c r="O37" i="2"/>
  <c r="N37" i="2"/>
  <c r="P35" i="2"/>
  <c r="O35" i="2"/>
  <c r="N35" i="2"/>
  <c r="P34" i="2"/>
  <c r="O34" i="2"/>
  <c r="N34" i="2"/>
  <c r="P32" i="2"/>
  <c r="O32" i="2"/>
  <c r="N32" i="2"/>
</calcChain>
</file>

<file path=xl/sharedStrings.xml><?xml version="1.0" encoding="utf-8"?>
<sst xmlns="http://schemas.openxmlformats.org/spreadsheetml/2006/main" count="235" uniqueCount="120">
  <si>
    <t>Obsah kapitoly</t>
  </si>
  <si>
    <t>Tabulky</t>
  </si>
  <si>
    <t xml:space="preserve">Tabulka 13.1: </t>
  </si>
  <si>
    <t>Osoby v Česku nakupující na internetu, 2024</t>
  </si>
  <si>
    <t xml:space="preserve">Tabulka 13.2: </t>
  </si>
  <si>
    <t>Osoby v Česku, které nakoupily na internetu v posledních 3 měsících – vývoj v čase</t>
  </si>
  <si>
    <t xml:space="preserve">Tabulka 13.3: </t>
  </si>
  <si>
    <t>Osoby v Česku, které nakoupily na internetu v posledních 12 měsících – vývoj v čase</t>
  </si>
  <si>
    <t>Grafy</t>
  </si>
  <si>
    <t xml:space="preserve">Graf 13.1: </t>
  </si>
  <si>
    <t>Osoby v Česku podle toho, kdy naposledy nakoupily na internetu, 2024</t>
  </si>
  <si>
    <t xml:space="preserve">Graf 13.2: </t>
  </si>
  <si>
    <t>Osoby v Česku podle věku a vzdělání, které nakoupily na internetu v posledních 3 měsících, 2009 až 2024</t>
  </si>
  <si>
    <t xml:space="preserve">Graf 13.3: </t>
  </si>
  <si>
    <t>Osoby v zemích EU, které nakoupily na internetu v posledních 3 měsících, 2023</t>
  </si>
  <si>
    <t xml:space="preserve">Graf 13.4: </t>
  </si>
  <si>
    <t>Osoby v Česku podle věku a vzdělání, které nakoupily na internetu v posledních 12 měsících, 2009 až 2024</t>
  </si>
  <si>
    <t xml:space="preserve">Graf 13.5: </t>
  </si>
  <si>
    <t>Osoby v zemích EU, které nakoupily na internetu v posledních 12 měsících, 2023</t>
  </si>
  <si>
    <t>Kartogramy</t>
  </si>
  <si>
    <t xml:space="preserve">Kartogram 13.1: </t>
  </si>
  <si>
    <t>Kartogram 13.2:</t>
  </si>
  <si>
    <t>Osoby v EU, které nakoupily na internetu v posledních 12 měsících, 2023</t>
  </si>
  <si>
    <t>13. NAKUPOVÁNÍ PŘES INTERNET</t>
  </si>
  <si>
    <t>Tabulka 13.1: Osoby v Česku nakupující na internetu, 2024</t>
  </si>
  <si>
    <t>Nakoupily v posledních 
3 měsících</t>
  </si>
  <si>
    <t>Nakoupily v posledních 
12 měsících</t>
  </si>
  <si>
    <t>Nakoupily alespoň jednou 
v životě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</si>
  <si>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</si>
  <si>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</si>
  <si>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</si>
  <si>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r>
      <t>%</t>
    </r>
    <r>
      <rPr>
        <i/>
        <vertAlign val="superscript"/>
        <sz val="8"/>
        <rFont val="Arial"/>
        <family val="2"/>
      </rPr>
      <t>3)</t>
    </r>
  </si>
  <si>
    <r>
      <t>%</t>
    </r>
    <r>
      <rPr>
        <i/>
        <vertAlign val="superscript"/>
        <sz val="8"/>
        <rFont val="Arial"/>
        <family val="2"/>
      </rPr>
      <t>4)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</si>
  <si>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</si>
  <si>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</si>
  <si>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</si>
  <si>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</si>
  <si>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</si>
  <si>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</si>
  <si>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</si>
  <si>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</si>
  <si>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</si>
  <si>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</si>
  <si>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</si>
  <si>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</si>
  <si>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Vzdělání (25–64 let)</t>
  </si>
  <si>
    <t>Základní</t>
  </si>
  <si>
    <t>Střední bez maturity</t>
  </si>
  <si>
    <t>Střední s maturitou + VOŠ</t>
  </si>
  <si>
    <t>Vysokoškolské</t>
  </si>
  <si>
    <t>Ekonomická aktivita (16+)</t>
  </si>
  <si>
    <t>Zaměstnaní</t>
  </si>
  <si>
    <t>Ženy v domácnosti</t>
  </si>
  <si>
    <t>Studenti</t>
  </si>
  <si>
    <t>Starobní důchodci</t>
  </si>
  <si>
    <t>Invalidní důchodci</t>
  </si>
  <si>
    <t>.</t>
  </si>
  <si>
    <t>Graf 13.1: Osoby v Česku podle toho, kdy naposledy nakoupily na internetu, 2024</t>
  </si>
  <si>
    <t xml:space="preserve"> v posledních 3 měsících</t>
  </si>
  <si>
    <t xml:space="preserve"> mezi 3 a 12 měsíci</t>
  </si>
  <si>
    <t xml:space="preserve"> před více než 12 měsíci</t>
  </si>
  <si>
    <t>ZŠ</t>
  </si>
  <si>
    <t>SŠ bez maturity</t>
  </si>
  <si>
    <t>SŠ s maturitou + VOŠ</t>
  </si>
  <si>
    <t>VŠ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</si>
  <si>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</si>
  <si>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2), 3), 4)</t>
    </r>
    <r>
      <rPr>
        <sz val="8"/>
        <rFont val="Arial"/>
        <family val="2"/>
      </rPr>
      <t xml:space="preserve"> Podíl z celkového počtu osob v dané socio-demografické skupině, které použily internet 
v posledních 3, resp. 12 měsících, resp. alespoň jednou v životě</t>
    </r>
  </si>
  <si>
    <t>Zdroj: Český statistický úřad, 2024</t>
  </si>
  <si>
    <t>Tabulka 13.2: Osoby v Česku, které nakoupily na internetu v posledních 3 měsících</t>
  </si>
  <si>
    <r>
      <t>%</t>
    </r>
    <r>
      <rPr>
        <vertAlign val="superscript"/>
        <sz val="8"/>
        <rFont val="Arial"/>
        <family val="2"/>
        <charset val="238"/>
      </rPr>
      <t>1)</t>
    </r>
  </si>
  <si>
    <t xml:space="preserve"> Celkem 16+</t>
  </si>
  <si>
    <t xml:space="preserve"> 25–34 let</t>
  </si>
  <si>
    <t xml:space="preserve"> 65+</t>
  </si>
  <si>
    <t>Celkem 16–74</t>
  </si>
  <si>
    <t xml:space="preserve"> Celkem (25–64 let)</t>
  </si>
  <si>
    <t xml:space="preserve"> ZŠ (25–64 let)</t>
  </si>
  <si>
    <t xml:space="preserve"> VŠ (25–64 let)</t>
  </si>
  <si>
    <t>65+</t>
  </si>
  <si>
    <t>Graf 13.2: Osoby v Česku podle věku a vzdělání, které nakoupily na internetu v posledních 3 měsících, 2009 až 2024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</si>
  <si>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 dané socio-demografické skupině</t>
    </r>
  </si>
  <si>
    <t>Kartogram 13.1: Osoby v zemích EU, které nakoupily na internetu v posledních 3 měsících, 2023</t>
  </si>
  <si>
    <r>
      <t>%</t>
    </r>
    <r>
      <rPr>
        <vertAlign val="superscript"/>
        <sz val="8"/>
        <rFont val="Arial"/>
        <family val="2"/>
      </rPr>
      <t>1)</t>
    </r>
  </si>
  <si>
    <t xml:space="preserve"> Celkem (16–74 let)</t>
  </si>
  <si>
    <t>Nizozemsko</t>
  </si>
  <si>
    <t>Švédsko</t>
  </si>
  <si>
    <t>Dánsko</t>
  </si>
  <si>
    <t>Irsko</t>
  </si>
  <si>
    <t>Lucembursko</t>
  </si>
  <si>
    <t>Česko</t>
  </si>
  <si>
    <t>Německo</t>
  </si>
  <si>
    <t>Slovensko</t>
  </si>
  <si>
    <t>Francie</t>
  </si>
  <si>
    <t>Belgie</t>
  </si>
  <si>
    <t>Finsko</t>
  </si>
  <si>
    <t>Rakousko</t>
  </si>
  <si>
    <t>Estonsko</t>
  </si>
  <si>
    <t>Malta</t>
  </si>
  <si>
    <t>Maďarsko</t>
  </si>
  <si>
    <t>EU27</t>
  </si>
  <si>
    <t>Španělsko</t>
  </si>
  <si>
    <t>Slovinsko</t>
  </si>
  <si>
    <t>Kypr</t>
  </si>
  <si>
    <t>Chorvatsko</t>
  </si>
  <si>
    <t>Polsko</t>
  </si>
  <si>
    <t>Litva</t>
  </si>
  <si>
    <t>Řecko</t>
  </si>
  <si>
    <t>Lotyšsko</t>
  </si>
  <si>
    <t>Portugalsko</t>
  </si>
  <si>
    <t>Itálie</t>
  </si>
  <si>
    <t>Rumunsko</t>
  </si>
  <si>
    <t>Graf 13.3: Osoby v zemích EU, které nakoupily na internetu v posledních 3 měsících, 2023</t>
  </si>
  <si>
    <t>Bulharsko</t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</si>
  <si>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Podíl z celkového počtu osob ve věku 16–74 let v daném státě</t>
    </r>
  </si>
  <si>
    <t>Zdroj: Eurostat, 2024</t>
  </si>
  <si>
    <t>Tabulka 13.3: Osoby v Česku, které nakoupily na internetu v posledních 12 měsících</t>
  </si>
  <si>
    <t>Graf 13.4: Osoby v Česku podle věku a vzdělání, které nakoupily na internetu v posledních 12 měsících, 2009 až 2024</t>
  </si>
  <si>
    <t>Kartogram 13.2: Osoby v EU, které nakoupily na internetu v posledních 12 měsících, 2023</t>
  </si>
  <si>
    <t>Graf 13.5: Osoby v zemích EU, které nakoupily na internetu v posledních 12 měsících, 2023</t>
  </si>
  <si>
    <t xml:space="preserve"> 65-74 let</t>
  </si>
  <si>
    <t xml:space="preserve"> 25-34 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</si>
</sst>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__"/>
    <numFmt numFmtId="165" formatCode="#,##0.0"/>
    <numFmt numFmtId="166" formatCode="0.0"/>
  </numFmts>
  <fonts count="34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rgb="FF009CB5"/>
      <name val="Arial"/>
      <family val="2"/>
    </font>
    <font>
      <sz val="7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7"/>
      <color theme="0"/>
      <name val="Arial"/>
      <family val="2"/>
    </font>
    <font>
      <vertAlign val="superscript"/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color theme="0"/>
      <name val="Arial"/>
      <family val="2"/>
      <charset val="238"/>
    </font>
    <font>
      <sz val="8"/>
      <color theme="0"/>
      <name val="Arial"/>
      <family val="2"/>
    </font>
    <font>
      <sz val="10"/>
      <color theme="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8"/>
      <color rgb="FFFF0000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name val="Arial"/>
      <family val="2"/>
    </font>
    <font>
      <sz val="8"/>
      <name val="Calibri"/>
      <family val="2"/>
      <charset val="238"/>
      <scheme val="minor"/>
    </font>
    <font>
      <vertAlign val="superscript"/>
      <sz val="8"/>
      <name val="Arial"/>
      <family val="2"/>
    </font>
    <font>
      <b/>
      <sz val="8"/>
      <color theme="0"/>
      <name val="Arial"/>
      <family val="2"/>
    </font>
    <font>
      <sz val="7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F0F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FF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rgb="FF009CB5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 style="medium">
        <color auto="1"/>
      </top>
      <bottom/>
      <diagonal/>
    </border>
    <border>
      <left style="thin">
        <color auto="1"/>
      </left>
      <right style="dashed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3" fillId="0" borderId="0"/>
    <xf numFmtId="0" fontId="7" fillId="0" borderId="0" applyNumberFormat="0" applyFill="0" applyBorder="0" applyAlignment="0" applyProtection="0"/>
  </cellStyleXfs>
  <cellXfs count="125">
    <xf numFmtId="0" fontId="0" fillId="0" borderId="0" xfId="0"/>
    <xf numFmtId="0" fontId="4" fillId="2" borderId="0" xfId="1" applyFont="1" applyFill="1" applyAlignment="1">
      <alignment horizontal="left" indent="1"/>
    </xf>
    <xf numFmtId="0" fontId="4" fillId="2" borderId="0" xfId="1" applyFont="1" applyFill="1" applyAlignment="1"/>
    <xf numFmtId="0" fontId="0" fillId="2" borderId="0" xfId="0" applyFill="1"/>
    <xf numFmtId="0" fontId="5" fillId="2" borderId="0" xfId="1" applyFont="1" applyFill="1" applyAlignment="1"/>
    <xf numFmtId="0" fontId="6" fillId="2" borderId="0" xfId="0" applyFont="1" applyFill="1"/>
    <xf numFmtId="0" fontId="0" fillId="0" borderId="0" xfId="0" applyAlignment="1"/>
    <xf numFmtId="0" fontId="5" fillId="2" borderId="0" xfId="0" applyFont="1" applyFill="1" applyAlignment="1">
      <alignment horizontal="left" vertical="center" indent="1"/>
    </xf>
    <xf numFmtId="0" fontId="8" fillId="2" borderId="0" xfId="2" applyFont="1" applyFill="1" applyAlignment="1">
      <alignment horizontal="left" vertical="center" indent="1"/>
    </xf>
    <xf numFmtId="0" fontId="6" fillId="2" borderId="0" xfId="0" applyFont="1" applyFill="1" applyAlignment="1">
      <alignment horizontal="left" vertical="center" indent="6"/>
    </xf>
    <xf numFmtId="0" fontId="6" fillId="2" borderId="0" xfId="0" applyFont="1" applyFill="1" applyAlignment="1">
      <alignment horizontal="left" vertical="center" indent="2"/>
    </xf>
    <xf numFmtId="0" fontId="6" fillId="2" borderId="0" xfId="0" applyFont="1" applyFill="1" applyAlignment="1">
      <alignment horizontal="left" vertical="center" indent="7"/>
    </xf>
    <xf numFmtId="0" fontId="9" fillId="2" borderId="0" xfId="0" applyFont="1" applyFill="1"/>
    <xf numFmtId="0" fontId="10" fillId="2" borderId="1" xfId="0" applyFont="1" applyFill="1" applyBorder="1"/>
    <xf numFmtId="0" fontId="11" fillId="2" borderId="0" xfId="0" applyFont="1" applyFill="1"/>
    <xf numFmtId="0" fontId="11" fillId="0" borderId="0" xfId="0" applyFont="1"/>
    <xf numFmtId="0" fontId="12" fillId="0" borderId="0" xfId="0" applyFont="1" applyBorder="1"/>
    <xf numFmtId="0" fontId="4" fillId="0" borderId="0" xfId="0" applyFont="1" applyBorder="1"/>
    <xf numFmtId="0" fontId="13" fillId="0" borderId="0" xfId="0" applyFont="1" applyBorder="1"/>
    <xf numFmtId="0" fontId="12" fillId="3" borderId="6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5" fillId="0" borderId="10" xfId="0" applyFont="1" applyFill="1" applyBorder="1"/>
    <xf numFmtId="164" fontId="16" fillId="0" borderId="11" xfId="0" applyNumberFormat="1" applyFont="1" applyFill="1" applyBorder="1" applyAlignment="1">
      <alignment horizontal="right"/>
    </xf>
    <xf numFmtId="164" fontId="16" fillId="0" borderId="12" xfId="0" applyNumberFormat="1" applyFont="1" applyFill="1" applyBorder="1" applyAlignment="1">
      <alignment horizontal="right"/>
    </xf>
    <xf numFmtId="164" fontId="16" fillId="0" borderId="13" xfId="0" applyNumberFormat="1" applyFont="1" applyFill="1" applyBorder="1" applyAlignment="1">
      <alignment horizontal="right"/>
    </xf>
    <xf numFmtId="164" fontId="16" fillId="0" borderId="14" xfId="0" applyNumberFormat="1" applyFont="1" applyFill="1" applyBorder="1" applyAlignment="1">
      <alignment horizontal="right"/>
    </xf>
    <xf numFmtId="0" fontId="12" fillId="4" borderId="10" xfId="0" applyFont="1" applyFill="1" applyBorder="1"/>
    <xf numFmtId="164" fontId="17" fillId="4" borderId="11" xfId="0" applyNumberFormat="1" applyFont="1" applyFill="1" applyBorder="1" applyAlignment="1">
      <alignment horizontal="right"/>
    </xf>
    <xf numFmtId="164" fontId="17" fillId="4" borderId="12" xfId="0" applyNumberFormat="1" applyFont="1" applyFill="1" applyBorder="1" applyAlignment="1">
      <alignment horizontal="right"/>
    </xf>
    <xf numFmtId="164" fontId="17" fillId="4" borderId="13" xfId="0" applyNumberFormat="1" applyFont="1" applyFill="1" applyBorder="1" applyAlignment="1">
      <alignment horizontal="right"/>
    </xf>
    <xf numFmtId="164" fontId="17" fillId="4" borderId="14" xfId="0" applyNumberFormat="1" applyFont="1" applyFill="1" applyBorder="1" applyAlignment="1">
      <alignment horizontal="right"/>
    </xf>
    <xf numFmtId="0" fontId="12" fillId="0" borderId="10" xfId="0" applyFont="1" applyBorder="1" applyAlignment="1">
      <alignment horizontal="left" indent="1"/>
    </xf>
    <xf numFmtId="164" fontId="17" fillId="0" borderId="11" xfId="0" applyNumberFormat="1" applyFont="1" applyBorder="1" applyAlignment="1">
      <alignment horizontal="right"/>
    </xf>
    <xf numFmtId="164" fontId="17" fillId="0" borderId="12" xfId="0" applyNumberFormat="1" applyFont="1" applyBorder="1" applyAlignment="1">
      <alignment horizontal="right"/>
    </xf>
    <xf numFmtId="164" fontId="17" fillId="0" borderId="13" xfId="0" applyNumberFormat="1" applyFont="1" applyBorder="1" applyAlignment="1">
      <alignment horizontal="right"/>
    </xf>
    <xf numFmtId="164" fontId="17" fillId="0" borderId="14" xfId="0" applyNumberFormat="1" applyFont="1" applyBorder="1" applyAlignment="1">
      <alignment horizontal="right"/>
    </xf>
    <xf numFmtId="164" fontId="11" fillId="0" borderId="0" xfId="0" applyNumberFormat="1" applyFont="1"/>
    <xf numFmtId="0" fontId="18" fillId="0" borderId="0" xfId="0" applyFont="1"/>
    <xf numFmtId="0" fontId="12" fillId="0" borderId="0" xfId="0" applyFont="1" applyBorder="1" applyAlignment="1">
      <alignment horizontal="right" vertical="top"/>
    </xf>
    <xf numFmtId="0" fontId="11" fillId="0" borderId="0" xfId="0" applyFont="1" applyFill="1"/>
    <xf numFmtId="164" fontId="18" fillId="0" borderId="0" xfId="0" applyNumberFormat="1" applyFont="1"/>
    <xf numFmtId="165" fontId="18" fillId="0" borderId="0" xfId="0" applyNumberFormat="1" applyFont="1"/>
    <xf numFmtId="0" fontId="17" fillId="0" borderId="0" xfId="0" applyFont="1" applyFill="1" applyBorder="1" applyAlignment="1">
      <alignment vertical="top"/>
    </xf>
    <xf numFmtId="0" fontId="12" fillId="0" borderId="0" xfId="0" applyFont="1" applyAlignment="1">
      <alignment horizontal="left" vertical="top"/>
    </xf>
    <xf numFmtId="0" fontId="10" fillId="2" borderId="0" xfId="0" applyFont="1" applyFill="1" applyBorder="1"/>
    <xf numFmtId="0" fontId="20" fillId="2" borderId="0" xfId="0" applyFont="1" applyFill="1"/>
    <xf numFmtId="0" fontId="20" fillId="0" borderId="0" xfId="0" applyFont="1"/>
    <xf numFmtId="0" fontId="1" fillId="0" borderId="0" xfId="0" applyFont="1"/>
    <xf numFmtId="0" fontId="12" fillId="5" borderId="0" xfId="0" applyFont="1" applyFill="1" applyBorder="1"/>
    <xf numFmtId="0" fontId="17" fillId="0" borderId="0" xfId="0" applyFont="1"/>
    <xf numFmtId="0" fontId="12" fillId="0" borderId="0" xfId="0" applyFont="1"/>
    <xf numFmtId="0" fontId="12" fillId="0" borderId="0" xfId="0" applyFont="1" applyBorder="1" applyAlignment="1">
      <alignment horizontal="right"/>
    </xf>
    <xf numFmtId="0" fontId="15" fillId="5" borderId="0" xfId="0" applyFont="1" applyFill="1" applyBorder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9" fillId="0" borderId="0" xfId="0" applyFont="1"/>
    <xf numFmtId="0" fontId="12" fillId="0" borderId="0" xfId="0" applyFont="1" applyBorder="1" applyAlignment="1">
      <alignment horizontal="left"/>
    </xf>
    <xf numFmtId="0" fontId="12" fillId="5" borderId="0" xfId="0" applyFont="1" applyFill="1" applyBorder="1" applyAlignment="1">
      <alignment horizontal="left"/>
    </xf>
    <xf numFmtId="164" fontId="2" fillId="0" borderId="0" xfId="0" applyNumberFormat="1" applyFont="1"/>
    <xf numFmtId="0" fontId="2" fillId="0" borderId="0" xfId="0" applyFont="1"/>
    <xf numFmtId="0" fontId="17" fillId="3" borderId="15" xfId="0" applyFont="1" applyFill="1" applyBorder="1" applyAlignment="1">
      <alignment horizontal="center" vertical="center"/>
    </xf>
    <xf numFmtId="0" fontId="17" fillId="3" borderId="16" xfId="0" applyFont="1" applyFill="1" applyBorder="1" applyAlignment="1">
      <alignment horizontal="center" vertical="center"/>
    </xf>
    <xf numFmtId="0" fontId="17" fillId="3" borderId="17" xfId="0" applyFont="1" applyFill="1" applyBorder="1" applyAlignment="1">
      <alignment horizontal="center" vertical="center"/>
    </xf>
    <xf numFmtId="0" fontId="17" fillId="3" borderId="18" xfId="0" applyFont="1" applyFill="1" applyBorder="1" applyAlignment="1">
      <alignment horizontal="center" vertical="center"/>
    </xf>
    <xf numFmtId="164" fontId="21" fillId="0" borderId="0" xfId="0" applyNumberFormat="1" applyFont="1"/>
    <xf numFmtId="0" fontId="25" fillId="0" borderId="0" xfId="0" applyFont="1"/>
    <xf numFmtId="0" fontId="26" fillId="0" borderId="0" xfId="0" applyFont="1"/>
    <xf numFmtId="0" fontId="15" fillId="0" borderId="2" xfId="0" applyFont="1" applyFill="1" applyBorder="1"/>
    <xf numFmtId="164" fontId="16" fillId="0" borderId="19" xfId="0" applyNumberFormat="1" applyFont="1" applyFill="1" applyBorder="1" applyAlignment="1">
      <alignment horizontal="right"/>
    </xf>
    <xf numFmtId="164" fontId="16" fillId="0" borderId="2" xfId="0" applyNumberFormat="1" applyFont="1" applyFill="1" applyBorder="1" applyAlignment="1">
      <alignment horizontal="right"/>
    </xf>
    <xf numFmtId="164" fontId="16" fillId="0" borderId="3" xfId="0" applyNumberFormat="1" applyFont="1" applyFill="1" applyBorder="1" applyAlignment="1">
      <alignment horizontal="right"/>
    </xf>
    <xf numFmtId="164" fontId="16" fillId="0" borderId="4" xfId="0" applyNumberFormat="1" applyFont="1" applyFill="1" applyBorder="1" applyAlignment="1">
      <alignment horizontal="right"/>
    </xf>
    <xf numFmtId="165" fontId="12" fillId="5" borderId="0" xfId="0" applyNumberFormat="1" applyFont="1" applyFill="1" applyBorder="1"/>
    <xf numFmtId="0" fontId="13" fillId="0" borderId="10" xfId="0" applyFont="1" applyFill="1" applyBorder="1"/>
    <xf numFmtId="164" fontId="17" fillId="0" borderId="20" xfId="0" applyNumberFormat="1" applyFont="1" applyBorder="1" applyAlignment="1">
      <alignment horizontal="right"/>
    </xf>
    <xf numFmtId="164" fontId="17" fillId="0" borderId="10" xfId="0" applyNumberFormat="1" applyFont="1" applyBorder="1" applyAlignment="1">
      <alignment horizontal="right"/>
    </xf>
    <xf numFmtId="164" fontId="17" fillId="0" borderId="21" xfId="0" applyNumberFormat="1" applyFont="1" applyBorder="1" applyAlignment="1">
      <alignment horizontal="right"/>
    </xf>
    <xf numFmtId="164" fontId="17" fillId="0" borderId="22" xfId="0" applyNumberFormat="1" applyFont="1" applyFill="1" applyBorder="1" applyAlignment="1">
      <alignment horizontal="right"/>
    </xf>
    <xf numFmtId="0" fontId="12" fillId="4" borderId="20" xfId="0" applyFont="1" applyFill="1" applyBorder="1" applyAlignment="1">
      <alignment horizontal="right"/>
    </xf>
    <xf numFmtId="0" fontId="12" fillId="4" borderId="10" xfId="0" applyFont="1" applyFill="1" applyBorder="1" applyAlignment="1">
      <alignment horizontal="right"/>
    </xf>
    <xf numFmtId="0" fontId="12" fillId="4" borderId="21" xfId="0" applyFont="1" applyFill="1" applyBorder="1" applyAlignment="1">
      <alignment horizontal="right"/>
    </xf>
    <xf numFmtId="0" fontId="12" fillId="4" borderId="22" xfId="0" applyFont="1" applyFill="1" applyBorder="1" applyAlignment="1">
      <alignment horizontal="right"/>
    </xf>
    <xf numFmtId="0" fontId="17" fillId="5" borderId="0" xfId="0" applyFont="1" applyFill="1" applyBorder="1"/>
    <xf numFmtId="0" fontId="21" fillId="2" borderId="0" xfId="0" applyFont="1" applyFill="1"/>
    <xf numFmtId="0" fontId="21" fillId="0" borderId="0" xfId="0" applyFont="1" applyFill="1"/>
    <xf numFmtId="164" fontId="17" fillId="0" borderId="20" xfId="0" applyNumberFormat="1" applyFont="1" applyFill="1" applyBorder="1" applyAlignment="1">
      <alignment horizontal="right"/>
    </xf>
    <xf numFmtId="164" fontId="17" fillId="0" borderId="10" xfId="0" applyNumberFormat="1" applyFont="1" applyFill="1" applyBorder="1" applyAlignment="1">
      <alignment horizontal="right"/>
    </xf>
    <xf numFmtId="164" fontId="17" fillId="0" borderId="21" xfId="0" applyNumberFormat="1" applyFont="1" applyFill="1" applyBorder="1" applyAlignment="1">
      <alignment horizontal="right"/>
    </xf>
    <xf numFmtId="2" fontId="21" fillId="0" borderId="0" xfId="0" applyNumberFormat="1" applyFont="1"/>
    <xf numFmtId="0" fontId="17" fillId="4" borderId="22" xfId="0" applyFont="1" applyFill="1" applyBorder="1" applyAlignment="1">
      <alignment horizontal="right"/>
    </xf>
    <xf numFmtId="164" fontId="17" fillId="0" borderId="22" xfId="0" applyNumberFormat="1" applyFont="1" applyBorder="1" applyAlignment="1">
      <alignment horizontal="right"/>
    </xf>
    <xf numFmtId="0" fontId="17" fillId="0" borderId="0" xfId="0" applyFont="1" applyBorder="1" applyAlignment="1">
      <alignment horizontal="left" indent="1"/>
    </xf>
    <xf numFmtId="164" fontId="17" fillId="0" borderId="0" xfId="0" applyNumberFormat="1" applyFont="1" applyBorder="1"/>
    <xf numFmtId="164" fontId="17" fillId="5" borderId="0" xfId="0" applyNumberFormat="1" applyFont="1" applyFill="1" applyBorder="1"/>
    <xf numFmtId="0" fontId="27" fillId="0" borderId="0" xfId="0" applyFont="1"/>
    <xf numFmtId="0" fontId="28" fillId="0" borderId="0" xfId="0" applyFont="1" applyBorder="1"/>
    <xf numFmtId="0" fontId="5" fillId="5" borderId="0" xfId="0" applyFont="1" applyFill="1" applyBorder="1"/>
    <xf numFmtId="0" fontId="17" fillId="5" borderId="0" xfId="0" applyFont="1" applyFill="1" applyBorder="1" applyAlignment="1">
      <alignment horizontal="left"/>
    </xf>
    <xf numFmtId="0" fontId="19" fillId="5" borderId="0" xfId="0" applyFont="1" applyFill="1" applyBorder="1"/>
    <xf numFmtId="0" fontId="29" fillId="5" borderId="0" xfId="0" applyFont="1" applyFill="1" applyBorder="1"/>
    <xf numFmtId="0" fontId="30" fillId="5" borderId="0" xfId="0" applyFont="1" applyFill="1" applyBorder="1"/>
    <xf numFmtId="0" fontId="12" fillId="0" borderId="0" xfId="0" applyFont="1" applyFill="1" applyBorder="1" applyAlignment="1">
      <alignment vertical="top"/>
    </xf>
    <xf numFmtId="0" fontId="30" fillId="0" borderId="0" xfId="0" applyFont="1" applyBorder="1"/>
    <xf numFmtId="0" fontId="15" fillId="0" borderId="0" xfId="0" applyFont="1" applyBorder="1"/>
    <xf numFmtId="0" fontId="17" fillId="0" borderId="0" xfId="0" applyFont="1" applyFill="1" applyAlignment="1">
      <alignment vertical="top"/>
    </xf>
    <xf numFmtId="0" fontId="4" fillId="2" borderId="0" xfId="0" applyFont="1" applyFill="1" applyBorder="1"/>
    <xf numFmtId="0" fontId="22" fillId="5" borderId="0" xfId="0" applyFont="1" applyFill="1" applyBorder="1"/>
    <xf numFmtId="0" fontId="22" fillId="0" borderId="0" xfId="0" applyFont="1" applyBorder="1" applyAlignment="1">
      <alignment horizontal="right"/>
    </xf>
    <xf numFmtId="0" fontId="32" fillId="5" borderId="0" xfId="0" applyFont="1" applyFill="1" applyBorder="1"/>
    <xf numFmtId="0" fontId="22" fillId="5" borderId="0" xfId="0" applyFont="1" applyFill="1" applyBorder="1" applyAlignment="1">
      <alignment horizontal="left"/>
    </xf>
    <xf numFmtId="166" fontId="21" fillId="0" borderId="0" xfId="0" applyNumberFormat="1" applyFont="1"/>
    <xf numFmtId="165" fontId="22" fillId="5" borderId="0" xfId="0" applyNumberFormat="1" applyFont="1" applyFill="1" applyBorder="1"/>
    <xf numFmtId="0" fontId="21" fillId="5" borderId="0" xfId="0" applyFont="1" applyFill="1" applyBorder="1"/>
    <xf numFmtId="164" fontId="17" fillId="0" borderId="0" xfId="0" applyNumberFormat="1" applyFont="1" applyBorder="1" applyAlignment="1">
      <alignment horizontal="right"/>
    </xf>
    <xf numFmtId="0" fontId="33" fillId="0" borderId="0" xfId="0" applyFont="1"/>
    <xf numFmtId="0" fontId="13" fillId="3" borderId="2" xfId="0" applyFont="1" applyFill="1" applyBorder="1" applyAlignment="1">
      <alignment horizontal="center"/>
    </xf>
    <xf numFmtId="0" fontId="13" fillId="3" borderId="5" xfId="0" applyFont="1" applyFill="1" applyBorder="1" applyAlignment="1">
      <alignment horizont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left" wrapText="1"/>
    </xf>
  </cellXfs>
  <cellStyles count="3">
    <cellStyle name="Hypertextový odkaz" xfId="2" builtinId="8"/>
    <cellStyle name="Normální" xfId="0" builtinId="0"/>
    <cellStyle name="Normální 13 2" xfId="1"/>
  </cellStyles>
  <dxfs count="0"/>
  <tableStyles count="0" defaultTableStyle="TableStyleMedium2" defaultPivotStyle="PivotStyleLight16"/>
  <colors>
    <mruColors>
      <color rgb="FFA9CE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038857989354749E-2"/>
          <c:y val="0.11188389187200656"/>
          <c:w val="0.89079758123601738"/>
          <c:h val="0.6070905738075843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'13.1,,1'!$N$31</c:f>
              <c:strCache>
                <c:ptCount val="1"/>
                <c:pt idx="0">
                  <c:v> v posledních 3 měsících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'13.1,,1'!$M$32:$M$54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'13.1,,1'!$N$32:$N$54</c:f>
              <c:numCache>
                <c:formatCode>#\ ##0.0__</c:formatCode>
                <c:ptCount val="23"/>
                <c:pt idx="0">
                  <c:v>67.735399999999998</c:v>
                </c:pt>
                <c:pt idx="2">
                  <c:v>66.986199999999997</c:v>
                </c:pt>
                <c:pt idx="3">
                  <c:v>68.407899999999998</c:v>
                </c:pt>
                <c:pt idx="5">
                  <c:v>88.568200000000004</c:v>
                </c:pt>
                <c:pt idx="6">
                  <c:v>92.847200000000001</c:v>
                </c:pt>
                <c:pt idx="7">
                  <c:v>87.650300000000001</c:v>
                </c:pt>
                <c:pt idx="8">
                  <c:v>79.454899999999995</c:v>
                </c:pt>
                <c:pt idx="9">
                  <c:v>64.125799999999998</c:v>
                </c:pt>
                <c:pt idx="10">
                  <c:v>33.222999999999999</c:v>
                </c:pt>
                <c:pt idx="11">
                  <c:v>13.528499999999999</c:v>
                </c:pt>
                <c:pt idx="13">
                  <c:v>52.934100000000001</c:v>
                </c:pt>
                <c:pt idx="14">
                  <c:v>67.785700000000006</c:v>
                </c:pt>
                <c:pt idx="15">
                  <c:v>87.101900000000001</c:v>
                </c:pt>
                <c:pt idx="16">
                  <c:v>95.654399999999995</c:v>
                </c:pt>
                <c:pt idx="18">
                  <c:v>83.089799999999997</c:v>
                </c:pt>
                <c:pt idx="19">
                  <c:v>89.363900000000001</c:v>
                </c:pt>
                <c:pt idx="20">
                  <c:v>89.210800000000006</c:v>
                </c:pt>
                <c:pt idx="21">
                  <c:v>24.786899999999999</c:v>
                </c:pt>
                <c:pt idx="22">
                  <c:v>39.124200000000002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89-495D-866C-8E4DE4B94C5B}"/>
            </c:ext>
          </c:extLst>
        </c:ser>
        <c:ser>
          <c:idx val="1"/>
          <c:order val="1"/>
          <c:tx>
            <c:strRef>
              <c:f>'13.1,,1'!$O$31</c:f>
              <c:strCache>
                <c:ptCount val="1"/>
                <c:pt idx="0">
                  <c:v> mezi 3 a 12 měsíci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'13.1,,1'!$M$32:$M$54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'13.1,,1'!$O$32:$O$54</c:f>
              <c:numCache>
                <c:formatCode>#\ ##0.0</c:formatCode>
                <c:ptCount val="23"/>
                <c:pt idx="0">
                  <c:v>6.5507999999999953</c:v>
                </c:pt>
                <c:pt idx="2">
                  <c:v>6.2073000000000036</c:v>
                </c:pt>
                <c:pt idx="3">
                  <c:v>6.859099999999998</c:v>
                </c:pt>
                <c:pt idx="5">
                  <c:v>4.3922999999999917</c:v>
                </c:pt>
                <c:pt idx="6">
                  <c:v>3.257000000000005</c:v>
                </c:pt>
                <c:pt idx="7">
                  <c:v>5.5206000000000017</c:v>
                </c:pt>
                <c:pt idx="8">
                  <c:v>7.2482000000000113</c:v>
                </c:pt>
                <c:pt idx="9">
                  <c:v>11.251400000000004</c:v>
                </c:pt>
                <c:pt idx="10">
                  <c:v>8.9185999999999979</c:v>
                </c:pt>
                <c:pt idx="11">
                  <c:v>4.0381000000000018</c:v>
                </c:pt>
                <c:pt idx="13">
                  <c:v>7.9039999999999964</c:v>
                </c:pt>
                <c:pt idx="14">
                  <c:v>10.54379999999999</c:v>
                </c:pt>
                <c:pt idx="15">
                  <c:v>6.3286999999999978</c:v>
                </c:pt>
                <c:pt idx="16">
                  <c:v>2.4431000000000012</c:v>
                </c:pt>
                <c:pt idx="18">
                  <c:v>6.9351000000000056</c:v>
                </c:pt>
                <c:pt idx="19">
                  <c:v>2.1330999999999989</c:v>
                </c:pt>
                <c:pt idx="20">
                  <c:v>4.6448999999999927</c:v>
                </c:pt>
                <c:pt idx="21">
                  <c:v>6.8262999999999998</c:v>
                </c:pt>
                <c:pt idx="22">
                  <c:v>8.6966999999999999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89-495D-866C-8E4DE4B94C5B}"/>
            </c:ext>
          </c:extLst>
        </c:ser>
        <c:ser>
          <c:idx val="2"/>
          <c:order val="2"/>
          <c:tx>
            <c:strRef>
              <c:f>'13.1,,1'!$P$31</c:f>
              <c:strCache>
                <c:ptCount val="1"/>
                <c:pt idx="0">
                  <c:v> před více než 12 měsíci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A89-495D-866C-8E4DE4B94C5B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'13.1,,1'!$M$32:$M$54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'13.1,,1'!$P$32:$P$54</c:f>
              <c:numCache>
                <c:formatCode>#\ ##0.0</c:formatCode>
                <c:ptCount val="23"/>
                <c:pt idx="0">
                  <c:v>5.6311000000000035</c:v>
                </c:pt>
                <c:pt idx="2">
                  <c:v>6.5711000000000013</c:v>
                </c:pt>
                <c:pt idx="3">
                  <c:v>4.7874000000000052</c:v>
                </c:pt>
                <c:pt idx="5">
                  <c:v>2.7399000000000058</c:v>
                </c:pt>
                <c:pt idx="6">
                  <c:v>2.5797999999999917</c:v>
                </c:pt>
                <c:pt idx="7">
                  <c:v>3.8149999999999977</c:v>
                </c:pt>
                <c:pt idx="8">
                  <c:v>6.0083999999999946</c:v>
                </c:pt>
                <c:pt idx="9">
                  <c:v>5.8175999999999988</c:v>
                </c:pt>
                <c:pt idx="10">
                  <c:v>11.6297</c:v>
                </c:pt>
                <c:pt idx="11">
                  <c:v>6.4472999999999985</c:v>
                </c:pt>
                <c:pt idx="13">
                  <c:v>11.145300000000006</c:v>
                </c:pt>
                <c:pt idx="14">
                  <c:v>8.1060999999999979</c:v>
                </c:pt>
                <c:pt idx="15">
                  <c:v>3.2126999999999981</c:v>
                </c:pt>
                <c:pt idx="16">
                  <c:v>0.86190000000000566</c:v>
                </c:pt>
                <c:pt idx="18">
                  <c:v>4.3665999999999912</c:v>
                </c:pt>
                <c:pt idx="19">
                  <c:v>5.3705000000000069</c:v>
                </c:pt>
                <c:pt idx="20">
                  <c:v>2.1710000000000065</c:v>
                </c:pt>
                <c:pt idx="21">
                  <c:v>8.9602000000000004</c:v>
                </c:pt>
                <c:pt idx="22">
                  <c:v>10.061399999999999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A89-495D-866C-8E4DE4B94C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198000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none"/>
        <c:minorTickMark val="none"/>
        <c:tickLblPos val="nextTo"/>
        <c:spPr>
          <a:ln>
            <a:noFill/>
          </a:ln>
        </c:spPr>
        <c:crossAx val="199065600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4.0963789684573933E-2"/>
          <c:y val="2.6954177897574125E-2"/>
          <c:w val="0.72785499540949794"/>
          <c:h val="6.3280437132059261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6546329845016147E-2"/>
          <c:y val="0.19981486689163855"/>
          <c:w val="0.93892746054558085"/>
          <c:h val="0.658212645294338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'13.2,,2'!$J$4</c:f>
              <c:strCache>
                <c:ptCount val="1"/>
                <c:pt idx="0">
                  <c:v> Celkem 16+</c:v>
                </c:pt>
              </c:strCache>
            </c:strRef>
          </c:tx>
          <c:spPr>
            <a:solidFill>
              <a:srgbClr val="215968"/>
            </a:solidFill>
            <a:ln w="28575"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1.9759738958891456E-3"/>
                  <c:y val="0.1060877155980502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19B-4CB8-9FC7-C9CC1FFB122C}"/>
                </c:ext>
              </c:extLst>
            </c:dLbl>
            <c:dLbl>
              <c:idx val="1"/>
              <c:layout>
                <c:manualLayout>
                  <c:x val="2.3222999741792589E-3"/>
                  <c:y val="0.10069014810648669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19B-4CB8-9FC7-C9CC1FFB122C}"/>
                </c:ext>
              </c:extLst>
            </c:dLbl>
            <c:dLbl>
              <c:idx val="2"/>
              <c:layout>
                <c:manualLayout>
                  <c:x val="-1.9759371747958467E-3"/>
                  <c:y val="0.1170896606674164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19B-4CB8-9FC7-C9CC1FFB122C}"/>
                </c:ext>
              </c:extLst>
            </c:dLbl>
            <c:dLbl>
              <c:idx val="3"/>
              <c:layout>
                <c:manualLayout>
                  <c:x val="1.6622632339891673E-4"/>
                  <c:y val="0.1232793166479188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19B-4CB8-9FC7-C9CC1FFB122C}"/>
                </c:ext>
              </c:extLst>
            </c:dLbl>
            <c:dLbl>
              <c:idx val="4"/>
              <c:layout>
                <c:manualLayout>
                  <c:x val="1.8013647598447529E-4"/>
                  <c:y val="0.12879815804274458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519B-4CB8-9FC7-C9CC1FFB122C}"/>
                </c:ext>
              </c:extLst>
            </c:dLbl>
            <c:dLbl>
              <c:idx val="5"/>
              <c:layout>
                <c:manualLayout>
                  <c:x val="1.6620658510829744E-4"/>
                  <c:y val="0.14426848987626548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519B-4CB8-9FC7-C9CC1FFB122C}"/>
                </c:ext>
              </c:extLst>
            </c:dLbl>
            <c:dLbl>
              <c:idx val="6"/>
              <c:layout>
                <c:manualLayout>
                  <c:x val="-7.9056151563384177E-17"/>
                  <c:y val="0.1672419853768278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519B-4CB8-9FC7-C9CC1FFB122C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'13.2,,2'!$K$3:$Z$3</c:f>
              <c:numCache>
                <c:formatCode>General</c:formatCode>
                <c:ptCount val="16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  <c:pt idx="15">
                  <c:v>2024</c:v>
                </c:pt>
              </c:numCache>
            </c:numRef>
          </c:cat>
          <c:val>
            <c:numRef>
              <c:f>'13.2,,2'!$K$4:$Z$4</c:f>
              <c:numCache>
                <c:formatCode>General</c:formatCode>
                <c:ptCount val="16"/>
                <c:pt idx="0">
                  <c:v>11.25</c:v>
                </c:pt>
                <c:pt idx="1">
                  <c:v>13.6</c:v>
                </c:pt>
                <c:pt idx="2">
                  <c:v>14.81</c:v>
                </c:pt>
                <c:pt idx="3">
                  <c:v>16.63</c:v>
                </c:pt>
                <c:pt idx="4">
                  <c:v>20.440000000000001</c:v>
                </c:pt>
                <c:pt idx="5">
                  <c:v>23.58</c:v>
                </c:pt>
                <c:pt idx="6">
                  <c:v>24.26</c:v>
                </c:pt>
                <c:pt idx="7">
                  <c:v>26.81</c:v>
                </c:pt>
                <c:pt idx="8">
                  <c:v>31.61</c:v>
                </c:pt>
                <c:pt idx="9">
                  <c:v>34.33</c:v>
                </c:pt>
                <c:pt idx="10">
                  <c:v>39.04</c:v>
                </c:pt>
                <c:pt idx="11">
                  <c:v>53.796999999999997</c:v>
                </c:pt>
                <c:pt idx="12">
                  <c:v>57.464000000000006</c:v>
                </c:pt>
                <c:pt idx="13" formatCode="#\ ##0.0__">
                  <c:v>60.528000000000006</c:v>
                </c:pt>
                <c:pt idx="14">
                  <c:v>62.930599999999998</c:v>
                </c:pt>
                <c:pt idx="15">
                  <c:v>67.735399999999998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19B-4CB8-9FC7-C9CC1FFB12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2"/>
        <c:axId val="1041674512"/>
        <c:axId val="1041674096"/>
      </c:barChart>
      <c:stockChart>
        <c:ser>
          <c:idx val="1"/>
          <c:order val="1"/>
          <c:tx>
            <c:strRef>
              <c:f>'13.2,,2'!$J$5</c:f>
              <c:strCache>
                <c:ptCount val="1"/>
                <c:pt idx="0">
                  <c:v> 25–34 let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8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cat>
            <c:numRef>
              <c:f>'13.2,,2'!$K$3:$Z$3</c:f>
              <c:numCache>
                <c:formatCode>General</c:formatCode>
                <c:ptCount val="16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  <c:pt idx="15">
                  <c:v>2024</c:v>
                </c:pt>
              </c:numCache>
            </c:numRef>
          </c:cat>
          <c:val>
            <c:numRef>
              <c:f>'13.2,,2'!$K$5:$Z$5</c:f>
              <c:numCache>
                <c:formatCode>General</c:formatCode>
                <c:ptCount val="16"/>
                <c:pt idx="0">
                  <c:v>20.73</c:v>
                </c:pt>
                <c:pt idx="1">
                  <c:v>24</c:v>
                </c:pt>
                <c:pt idx="2">
                  <c:v>26.96</c:v>
                </c:pt>
                <c:pt idx="3">
                  <c:v>30.44</c:v>
                </c:pt>
                <c:pt idx="4">
                  <c:v>36.159999999999997</c:v>
                </c:pt>
                <c:pt idx="5">
                  <c:v>41.7</c:v>
                </c:pt>
                <c:pt idx="6">
                  <c:v>41.94</c:v>
                </c:pt>
                <c:pt idx="7">
                  <c:v>44.11</c:v>
                </c:pt>
                <c:pt idx="8">
                  <c:v>53.14</c:v>
                </c:pt>
                <c:pt idx="9">
                  <c:v>58.06</c:v>
                </c:pt>
                <c:pt idx="10">
                  <c:v>65.599999999999994</c:v>
                </c:pt>
                <c:pt idx="11">
                  <c:v>81.953000000000003</c:v>
                </c:pt>
                <c:pt idx="12">
                  <c:v>83.15</c:v>
                </c:pt>
                <c:pt idx="13" formatCode="#\ ##0.0__">
                  <c:v>89.427999999999997</c:v>
                </c:pt>
                <c:pt idx="14">
                  <c:v>88.235799999999998</c:v>
                </c:pt>
                <c:pt idx="15">
                  <c:v>92.847200000000001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519B-4CB8-9FC7-C9CC1FFB122C}"/>
            </c:ext>
          </c:extLst>
        </c:ser>
        <c:ser>
          <c:idx val="2"/>
          <c:order val="2"/>
          <c:tx>
            <c:strRef>
              <c:f>'13.2,,2'!$J$6</c:f>
              <c:strCache>
                <c:ptCount val="1"/>
                <c:pt idx="0">
                  <c:v> 65+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ash"/>
            <c:size val="8"/>
            <c:spPr>
              <a:solidFill>
                <a:srgbClr val="A9CEDC"/>
              </a:solidFill>
              <a:ln w="9525">
                <a:solidFill>
                  <a:srgbClr val="A9CEDC"/>
                </a:solidFill>
              </a:ln>
              <a:effectLst/>
            </c:spPr>
          </c:marker>
          <c:cat>
            <c:numRef>
              <c:f>'13.2,,2'!$K$3:$Z$3</c:f>
              <c:numCache>
                <c:formatCode>General</c:formatCode>
                <c:ptCount val="16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  <c:pt idx="15">
                  <c:v>2024</c:v>
                </c:pt>
              </c:numCache>
            </c:numRef>
          </c:cat>
          <c:val>
            <c:numRef>
              <c:f>'13.2,,2'!$K$6:$Z$6</c:f>
              <c:numCache>
                <c:formatCode>General</c:formatCode>
                <c:ptCount val="16"/>
                <c:pt idx="0">
                  <c:v>1.17</c:v>
                </c:pt>
                <c:pt idx="1">
                  <c:v>1.75</c:v>
                </c:pt>
                <c:pt idx="2">
                  <c:v>1.46</c:v>
                </c:pt>
                <c:pt idx="3">
                  <c:v>1.1399999999999999</c:v>
                </c:pt>
                <c:pt idx="4">
                  <c:v>2.25</c:v>
                </c:pt>
                <c:pt idx="5">
                  <c:v>4.3499999999999996</c:v>
                </c:pt>
                <c:pt idx="6">
                  <c:v>3.75</c:v>
                </c:pt>
                <c:pt idx="7">
                  <c:v>4.9800000000000004</c:v>
                </c:pt>
                <c:pt idx="8">
                  <c:v>5.68</c:v>
                </c:pt>
                <c:pt idx="9">
                  <c:v>6.8</c:v>
                </c:pt>
                <c:pt idx="10">
                  <c:v>8.1300000000000008</c:v>
                </c:pt>
                <c:pt idx="11">
                  <c:v>14.89</c:v>
                </c:pt>
                <c:pt idx="12">
                  <c:v>17.68</c:v>
                </c:pt>
                <c:pt idx="13" formatCode="#\ ##0.0__">
                  <c:v>18.59</c:v>
                </c:pt>
                <c:pt idx="14">
                  <c:v>20.39</c:v>
                </c:pt>
                <c:pt idx="15">
                  <c:v>24.71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519B-4CB8-9FC7-C9CC1FFB12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axId val="1039624256"/>
        <c:axId val="1039623840"/>
      </c:stockChart>
      <c:catAx>
        <c:axId val="1041674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041674096"/>
        <c:crosses val="autoZero"/>
        <c:auto val="1"/>
        <c:lblAlgn val="ctr"/>
        <c:lblOffset val="100"/>
        <c:noMultiLvlLbl val="0"/>
      </c:catAx>
      <c:valAx>
        <c:axId val="1041674096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>
              <a:outerShdw blurRad="50800" dist="50800" dir="5400000" algn="ctr" rotWithShape="0">
                <a:schemeClr val="bg1"/>
              </a:outerShdw>
            </a:effectLst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041674512"/>
        <c:crosses val="autoZero"/>
        <c:crossBetween val="between"/>
        <c:majorUnit val="20"/>
      </c:valAx>
      <c:valAx>
        <c:axId val="1039623840"/>
        <c:scaling>
          <c:orientation val="minMax"/>
          <c:max val="1"/>
        </c:scaling>
        <c:delete val="1"/>
        <c:axPos val="r"/>
        <c:numFmt formatCode="General" sourceLinked="1"/>
        <c:majorTickMark val="none"/>
        <c:minorTickMark val="none"/>
        <c:tickLblPos val="nextTo"/>
        <c:crossAx val="1039624256"/>
        <c:crosses val="max"/>
        <c:crossBetween val="between"/>
      </c:valAx>
      <c:catAx>
        <c:axId val="10396242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03962384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5.1019584090450244E-2"/>
          <c:y val="4.4642857142857144E-2"/>
          <c:w val="0.31852858405948681"/>
          <c:h val="0.1003758657956802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892226725831293E-2"/>
          <c:y val="0.20930232558139536"/>
          <c:w val="0.93282878311584627"/>
          <c:h val="0.627075627174510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'13.2,,2'!$J$8</c:f>
              <c:strCache>
                <c:ptCount val="1"/>
                <c:pt idx="0">
                  <c:v> Celkem (25–64 let)</c:v>
                </c:pt>
              </c:strCache>
            </c:strRef>
          </c:tx>
          <c:spPr>
            <a:solidFill>
              <a:srgbClr val="4BACC6"/>
            </a:solidFill>
            <a:ln w="28575">
              <a:noFill/>
            </a:ln>
            <a:effectLst/>
          </c:spPr>
          <c:invertIfNegative val="0"/>
          <c:dLbls>
            <c:dLbl>
              <c:idx val="9"/>
              <c:layout>
                <c:manualLayout>
                  <c:x val="-8.0940933984762867E-17"/>
                  <c:y val="0.1742405568869108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1DC9-4AF1-9E86-F014670DE937}"/>
                </c:ext>
              </c:extLst>
            </c:dLbl>
            <c:dLbl>
              <c:idx val="11"/>
              <c:layout>
                <c:manualLayout>
                  <c:x val="-8.0940933984762867E-17"/>
                  <c:y val="0.3128882802693140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DC9-4AF1-9E86-F014670DE937}"/>
                </c:ext>
              </c:extLst>
            </c:dLbl>
            <c:dLbl>
              <c:idx val="12"/>
              <c:layout>
                <c:manualLayout>
                  <c:x val="0"/>
                  <c:y val="0.32699760356042451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DC9-4AF1-9E86-F014670DE937}"/>
                </c:ext>
              </c:extLst>
            </c:dLbl>
            <c:dLbl>
              <c:idx val="13"/>
              <c:layout>
                <c:manualLayout>
                  <c:x val="0"/>
                  <c:y val="0.34553121077256649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DC9-4AF1-9E86-F014670DE937}"/>
                </c:ext>
              </c:extLst>
            </c:dLbl>
            <c:dLbl>
              <c:idx val="14"/>
              <c:layout>
                <c:manualLayout>
                  <c:x val="0"/>
                  <c:y val="0.3704964053406367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DC9-4AF1-9E86-F014670DE937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'13.2,,2'!$K$3:$Z$3</c:f>
              <c:numCache>
                <c:formatCode>General</c:formatCode>
                <c:ptCount val="16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  <c:pt idx="15">
                  <c:v>2024</c:v>
                </c:pt>
              </c:numCache>
            </c:numRef>
          </c:cat>
          <c:val>
            <c:numRef>
              <c:f>'13.2,,2'!$K$8:$Z$8</c:f>
              <c:numCache>
                <c:formatCode>General</c:formatCode>
                <c:ptCount val="16"/>
                <c:pt idx="0">
                  <c:v>12.9</c:v>
                </c:pt>
                <c:pt idx="1">
                  <c:v>15.2</c:v>
                </c:pt>
                <c:pt idx="2">
                  <c:v>16.809999999999999</c:v>
                </c:pt>
                <c:pt idx="3">
                  <c:v>19.7</c:v>
                </c:pt>
                <c:pt idx="4">
                  <c:v>23.8</c:v>
                </c:pt>
                <c:pt idx="5">
                  <c:v>26.78</c:v>
                </c:pt>
                <c:pt idx="6">
                  <c:v>28.5</c:v>
                </c:pt>
                <c:pt idx="7">
                  <c:v>31.8</c:v>
                </c:pt>
                <c:pt idx="8">
                  <c:v>38.64</c:v>
                </c:pt>
                <c:pt idx="9">
                  <c:v>41.48</c:v>
                </c:pt>
                <c:pt idx="10">
                  <c:v>46.75</c:v>
                </c:pt>
                <c:pt idx="11">
                  <c:v>64.900000000000006</c:v>
                </c:pt>
                <c:pt idx="12">
                  <c:v>69.400000000000006</c:v>
                </c:pt>
                <c:pt idx="13">
                  <c:v>73</c:v>
                </c:pt>
                <c:pt idx="14">
                  <c:v>76.34</c:v>
                </c:pt>
                <c:pt idx="15">
                  <c:v>81.099999999999994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A6-46A4-940E-028E269060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2"/>
        <c:axId val="1041674512"/>
        <c:axId val="1041674096"/>
      </c:barChart>
      <c:stockChart>
        <c:ser>
          <c:idx val="1"/>
          <c:order val="1"/>
          <c:tx>
            <c:strRef>
              <c:f>'13.2,,2'!$J$9</c:f>
              <c:strCache>
                <c:ptCount val="1"/>
                <c:pt idx="0">
                  <c:v> ZŠ (25–64 let)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8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cat>
            <c:numRef>
              <c:f>'13.2,,2'!$K$3:$Z$3</c:f>
              <c:numCache>
                <c:formatCode>General</c:formatCode>
                <c:ptCount val="16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  <c:pt idx="15">
                  <c:v>2024</c:v>
                </c:pt>
              </c:numCache>
            </c:numRef>
          </c:cat>
          <c:val>
            <c:numRef>
              <c:f>'13.2,,2'!$K$9:$Z$9</c:f>
              <c:numCache>
                <c:formatCode>General</c:formatCode>
                <c:ptCount val="16"/>
                <c:pt idx="0">
                  <c:v>2.48</c:v>
                </c:pt>
                <c:pt idx="1">
                  <c:v>3.2</c:v>
                </c:pt>
                <c:pt idx="2" formatCode="0.00">
                  <c:v>3.32</c:v>
                </c:pt>
                <c:pt idx="3">
                  <c:v>7.35</c:v>
                </c:pt>
                <c:pt idx="4">
                  <c:v>6.62</c:v>
                </c:pt>
                <c:pt idx="5">
                  <c:v>7.2</c:v>
                </c:pt>
                <c:pt idx="6">
                  <c:v>5.7</c:v>
                </c:pt>
                <c:pt idx="7">
                  <c:v>6.03</c:v>
                </c:pt>
                <c:pt idx="8">
                  <c:v>10.050000000000001</c:v>
                </c:pt>
                <c:pt idx="9">
                  <c:v>17.260000000000002</c:v>
                </c:pt>
                <c:pt idx="10">
                  <c:v>16.399999999999999</c:v>
                </c:pt>
                <c:pt idx="11">
                  <c:v>35.064</c:v>
                </c:pt>
                <c:pt idx="12">
                  <c:v>43.531999999999996</c:v>
                </c:pt>
                <c:pt idx="13" formatCode="#\ ##0.0__">
                  <c:v>37.871000000000002</c:v>
                </c:pt>
                <c:pt idx="14">
                  <c:v>38.668599999999998</c:v>
                </c:pt>
                <c:pt idx="15">
                  <c:v>52.934100000000001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CA6-46A4-940E-028E2690607D}"/>
            </c:ext>
          </c:extLst>
        </c:ser>
        <c:ser>
          <c:idx val="2"/>
          <c:order val="2"/>
          <c:tx>
            <c:strRef>
              <c:f>'13.2,,2'!$J$10</c:f>
              <c:strCache>
                <c:ptCount val="1"/>
                <c:pt idx="0">
                  <c:v> VŠ (25–64 let)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8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cat>
            <c:numRef>
              <c:f>'13.2,,2'!$K$3:$Z$3</c:f>
              <c:numCache>
                <c:formatCode>General</c:formatCode>
                <c:ptCount val="16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  <c:pt idx="15">
                  <c:v>2024</c:v>
                </c:pt>
              </c:numCache>
            </c:numRef>
          </c:cat>
          <c:val>
            <c:numRef>
              <c:f>'13.2,,2'!$K$10:$Z$10</c:f>
              <c:numCache>
                <c:formatCode>General</c:formatCode>
                <c:ptCount val="16"/>
                <c:pt idx="0">
                  <c:v>23.76</c:v>
                </c:pt>
                <c:pt idx="1">
                  <c:v>29</c:v>
                </c:pt>
                <c:pt idx="2">
                  <c:v>30.64</c:v>
                </c:pt>
                <c:pt idx="3">
                  <c:v>31.72</c:v>
                </c:pt>
                <c:pt idx="4">
                  <c:v>38.130000000000003</c:v>
                </c:pt>
                <c:pt idx="5">
                  <c:v>46.6</c:v>
                </c:pt>
                <c:pt idx="6">
                  <c:v>46.26</c:v>
                </c:pt>
                <c:pt idx="7">
                  <c:v>48.3</c:v>
                </c:pt>
                <c:pt idx="8">
                  <c:v>59.82</c:v>
                </c:pt>
                <c:pt idx="9">
                  <c:v>58.35</c:v>
                </c:pt>
                <c:pt idx="10">
                  <c:v>67.900000000000006</c:v>
                </c:pt>
                <c:pt idx="11">
                  <c:v>82.652000000000001</c:v>
                </c:pt>
                <c:pt idx="12">
                  <c:v>89.368000000000009</c:v>
                </c:pt>
                <c:pt idx="13" formatCode="#\ ##0.0__">
                  <c:v>90.53</c:v>
                </c:pt>
                <c:pt idx="14">
                  <c:v>90.705399999999997</c:v>
                </c:pt>
                <c:pt idx="15">
                  <c:v>95.654399999999995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CA6-46A4-940E-028E269060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axId val="1039624256"/>
        <c:axId val="1039623840"/>
      </c:stockChart>
      <c:catAx>
        <c:axId val="1041674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041674096"/>
        <c:crosses val="autoZero"/>
        <c:auto val="1"/>
        <c:lblAlgn val="ctr"/>
        <c:lblOffset val="100"/>
        <c:noMultiLvlLbl val="0"/>
      </c:catAx>
      <c:valAx>
        <c:axId val="1041674096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041674512"/>
        <c:crosses val="autoZero"/>
        <c:crossBetween val="between"/>
        <c:majorUnit val="20"/>
      </c:valAx>
      <c:valAx>
        <c:axId val="1039623840"/>
        <c:scaling>
          <c:orientation val="minMax"/>
          <c:max val="1"/>
        </c:scaling>
        <c:delete val="1"/>
        <c:axPos val="r"/>
        <c:numFmt formatCode="General" sourceLinked="1"/>
        <c:majorTickMark val="none"/>
        <c:minorTickMark val="none"/>
        <c:tickLblPos val="nextTo"/>
        <c:crossAx val="1039624256"/>
        <c:crosses val="max"/>
        <c:crossBetween val="between"/>
      </c:valAx>
      <c:catAx>
        <c:axId val="10396242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03962384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6190187764990912E-2"/>
          <c:y val="6.3212476347433322E-2"/>
          <c:w val="0.6395491126523094"/>
          <c:h val="0.1150820972959775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802251692222687E-2"/>
          <c:y val="0.1148734028006978"/>
          <c:w val="0.91700476585163693"/>
          <c:h val="0.588181433105681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'13._1,,3'!$N$8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5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1-CC15-46AB-AAF4-EF910441D5E8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CC15-46AB-AAF4-EF910441D5E8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CC15-46AB-AAF4-EF910441D5E8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CC15-46AB-AAF4-EF910441D5E8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CC15-46AB-AAF4-EF910441D5E8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CC15-46AB-AAF4-EF910441D5E8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CC15-46AB-AAF4-EF910441D5E8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CC15-46AB-AAF4-EF910441D5E8}"/>
              </c:ext>
            </c:extLst>
          </c:dPt>
          <c:dPt>
            <c:idx val="15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B-CC15-46AB-AAF4-EF910441D5E8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CC15-46AB-AAF4-EF910441D5E8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CC15-46AB-AAF4-EF910441D5E8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CC15-46AB-AAF4-EF910441D5E8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CC15-46AB-AAF4-EF910441D5E8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CC15-46AB-AAF4-EF910441D5E8}"/>
              </c:ext>
            </c:extLst>
          </c:dPt>
          <c:cat>
            <c:strRef>
              <c:f>'13._1,,3'!$M$9:$M$36</c:f>
              <c:strCache>
                <c:ptCount val="28"/>
                <c:pt idx="0">
                  <c:v>Nizozemsko</c:v>
                </c:pt>
                <c:pt idx="1">
                  <c:v>Švédsko</c:v>
                </c:pt>
                <c:pt idx="2">
                  <c:v>Dánsko</c:v>
                </c:pt>
                <c:pt idx="3">
                  <c:v>Irsko</c:v>
                </c:pt>
                <c:pt idx="4">
                  <c:v>Lucembursko</c:v>
                </c:pt>
                <c:pt idx="5">
                  <c:v>Česko</c:v>
                </c:pt>
                <c:pt idx="6">
                  <c:v>Německo</c:v>
                </c:pt>
                <c:pt idx="7">
                  <c:v>Slovensko</c:v>
                </c:pt>
                <c:pt idx="8">
                  <c:v>Francie</c:v>
                </c:pt>
                <c:pt idx="9">
                  <c:v>Belgie</c:v>
                </c:pt>
                <c:pt idx="10">
                  <c:v>Finsko</c:v>
                </c:pt>
                <c:pt idx="11">
                  <c:v>Rakousko</c:v>
                </c:pt>
                <c:pt idx="12">
                  <c:v>Estonsko</c:v>
                </c:pt>
                <c:pt idx="13">
                  <c:v>Malta</c:v>
                </c:pt>
                <c:pt idx="14">
                  <c:v>Maďarsko</c:v>
                </c:pt>
                <c:pt idx="15">
                  <c:v>EU27</c:v>
                </c:pt>
                <c:pt idx="16">
                  <c:v>Španělsko</c:v>
                </c:pt>
                <c:pt idx="17">
                  <c:v>Slovinsko</c:v>
                </c:pt>
                <c:pt idx="18">
                  <c:v>Kypr</c:v>
                </c:pt>
                <c:pt idx="19">
                  <c:v>Chorvatsko</c:v>
                </c:pt>
                <c:pt idx="20">
                  <c:v>Polsko</c:v>
                </c:pt>
                <c:pt idx="21">
                  <c:v>Litva</c:v>
                </c:pt>
                <c:pt idx="22">
                  <c:v>Řecko</c:v>
                </c:pt>
                <c:pt idx="23">
                  <c:v>Lotyšsko</c:v>
                </c:pt>
                <c:pt idx="24">
                  <c:v>Portugalsko</c:v>
                </c:pt>
                <c:pt idx="25">
                  <c:v>Itálie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cat>
          <c:val>
            <c:numRef>
              <c:f>'13._1,,3'!$N$9:$N$36</c:f>
              <c:numCache>
                <c:formatCode>General</c:formatCode>
                <c:ptCount val="28"/>
                <c:pt idx="0">
                  <c:v>84.194999999999993</c:v>
                </c:pt>
                <c:pt idx="1">
                  <c:v>80.156999999999996</c:v>
                </c:pt>
                <c:pt idx="2">
                  <c:v>79.781500000000008</c:v>
                </c:pt>
                <c:pt idx="3">
                  <c:v>75.423200000000008</c:v>
                </c:pt>
                <c:pt idx="4">
                  <c:v>70.267200000000003</c:v>
                </c:pt>
                <c:pt idx="5">
                  <c:v>69.072500000000005</c:v>
                </c:pt>
                <c:pt idx="6">
                  <c:v>67.517700000000005</c:v>
                </c:pt>
                <c:pt idx="7">
                  <c:v>65.842699999999994</c:v>
                </c:pt>
                <c:pt idx="8">
                  <c:v>65.777600000000007</c:v>
                </c:pt>
                <c:pt idx="9">
                  <c:v>64.972399999999993</c:v>
                </c:pt>
                <c:pt idx="10">
                  <c:v>64.388199999999998</c:v>
                </c:pt>
                <c:pt idx="11">
                  <c:v>62.411999999999999</c:v>
                </c:pt>
                <c:pt idx="12">
                  <c:v>62.041900000000005</c:v>
                </c:pt>
                <c:pt idx="13">
                  <c:v>59.667800000000007</c:v>
                </c:pt>
                <c:pt idx="14">
                  <c:v>58.980999999999995</c:v>
                </c:pt>
                <c:pt idx="15">
                  <c:v>57.993799999999993</c:v>
                </c:pt>
                <c:pt idx="16">
                  <c:v>55.851900000000001</c:v>
                </c:pt>
                <c:pt idx="17">
                  <c:v>53.175899999999999</c:v>
                </c:pt>
                <c:pt idx="18">
                  <c:v>50.570999999999998</c:v>
                </c:pt>
                <c:pt idx="19">
                  <c:v>49.933599999999998</c:v>
                </c:pt>
                <c:pt idx="20">
                  <c:v>49.866599999999998</c:v>
                </c:pt>
                <c:pt idx="21">
                  <c:v>48.324399999999997</c:v>
                </c:pt>
                <c:pt idx="22">
                  <c:v>48.299599999999998</c:v>
                </c:pt>
                <c:pt idx="23">
                  <c:v>46.282600000000002</c:v>
                </c:pt>
                <c:pt idx="24">
                  <c:v>43.945499999999996</c:v>
                </c:pt>
                <c:pt idx="25">
                  <c:v>39.194600000000001</c:v>
                </c:pt>
                <c:pt idx="26">
                  <c:v>31.722899999999999</c:v>
                </c:pt>
                <c:pt idx="27">
                  <c:v>26.938099999999999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CC15-46AB-AAF4-EF910441D5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'13._1,,3'!$O$8</c:f>
              <c:strCache>
                <c:ptCount val="1"/>
                <c:pt idx="0">
                  <c:v> 25-34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'13._1,,3'!$M$9:$M$36</c:f>
              <c:strCache>
                <c:ptCount val="28"/>
                <c:pt idx="0">
                  <c:v>Nizozemsko</c:v>
                </c:pt>
                <c:pt idx="1">
                  <c:v>Švédsko</c:v>
                </c:pt>
                <c:pt idx="2">
                  <c:v>Dánsko</c:v>
                </c:pt>
                <c:pt idx="3">
                  <c:v>Irsko</c:v>
                </c:pt>
                <c:pt idx="4">
                  <c:v>Lucembursko</c:v>
                </c:pt>
                <c:pt idx="5">
                  <c:v>Česko</c:v>
                </c:pt>
                <c:pt idx="6">
                  <c:v>Německo</c:v>
                </c:pt>
                <c:pt idx="7">
                  <c:v>Slovensko</c:v>
                </c:pt>
                <c:pt idx="8">
                  <c:v>Francie</c:v>
                </c:pt>
                <c:pt idx="9">
                  <c:v>Belgie</c:v>
                </c:pt>
                <c:pt idx="10">
                  <c:v>Finsko</c:v>
                </c:pt>
                <c:pt idx="11">
                  <c:v>Rakousko</c:v>
                </c:pt>
                <c:pt idx="12">
                  <c:v>Estonsko</c:v>
                </c:pt>
                <c:pt idx="13">
                  <c:v>Malta</c:v>
                </c:pt>
                <c:pt idx="14">
                  <c:v>Maďarsko</c:v>
                </c:pt>
                <c:pt idx="15">
                  <c:v>EU27</c:v>
                </c:pt>
                <c:pt idx="16">
                  <c:v>Španělsko</c:v>
                </c:pt>
                <c:pt idx="17">
                  <c:v>Slovinsko</c:v>
                </c:pt>
                <c:pt idx="18">
                  <c:v>Kypr</c:v>
                </c:pt>
                <c:pt idx="19">
                  <c:v>Chorvatsko</c:v>
                </c:pt>
                <c:pt idx="20">
                  <c:v>Polsko</c:v>
                </c:pt>
                <c:pt idx="21">
                  <c:v>Litva</c:v>
                </c:pt>
                <c:pt idx="22">
                  <c:v>Řecko</c:v>
                </c:pt>
                <c:pt idx="23">
                  <c:v>Lotyšsko</c:v>
                </c:pt>
                <c:pt idx="24">
                  <c:v>Portugalsko</c:v>
                </c:pt>
                <c:pt idx="25">
                  <c:v>Itálie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xVal>
          <c:yVal>
            <c:numRef>
              <c:f>'13._1,,3'!$O$9:$O$36</c:f>
              <c:numCache>
                <c:formatCode>General</c:formatCode>
                <c:ptCount val="28"/>
                <c:pt idx="0">
                  <c:v>93.252099999999999</c:v>
                </c:pt>
                <c:pt idx="1">
                  <c:v>88.915199999999999</c:v>
                </c:pt>
                <c:pt idx="2">
                  <c:v>85.771299999999997</c:v>
                </c:pt>
                <c:pt idx="4">
                  <c:v>82.164099999999991</c:v>
                </c:pt>
                <c:pt idx="5">
                  <c:v>88.192300000000003</c:v>
                </c:pt>
                <c:pt idx="6">
                  <c:v>77.851900000000001</c:v>
                </c:pt>
                <c:pt idx="7">
                  <c:v>81.189800000000005</c:v>
                </c:pt>
                <c:pt idx="8">
                  <c:v>82.968600000000009</c:v>
                </c:pt>
                <c:pt idx="9">
                  <c:v>79.962400000000002</c:v>
                </c:pt>
                <c:pt idx="10">
                  <c:v>80.807400000000001</c:v>
                </c:pt>
                <c:pt idx="11">
                  <c:v>78.283499999999989</c:v>
                </c:pt>
                <c:pt idx="12">
                  <c:v>84.022300000000001</c:v>
                </c:pt>
                <c:pt idx="13">
                  <c:v>80.008099999999999</c:v>
                </c:pt>
                <c:pt idx="14">
                  <c:v>78.158799999999999</c:v>
                </c:pt>
                <c:pt idx="15">
                  <c:v>74.041299999999993</c:v>
                </c:pt>
                <c:pt idx="16">
                  <c:v>72.829900000000009</c:v>
                </c:pt>
                <c:pt idx="17">
                  <c:v>71.521799999999999</c:v>
                </c:pt>
                <c:pt idx="18">
                  <c:v>72.077699999999993</c:v>
                </c:pt>
                <c:pt idx="19">
                  <c:v>75.723500000000001</c:v>
                </c:pt>
                <c:pt idx="20">
                  <c:v>74.545099999999991</c:v>
                </c:pt>
                <c:pt idx="21">
                  <c:v>77.672899999999998</c:v>
                </c:pt>
                <c:pt idx="22">
                  <c:v>66.81049999999999</c:v>
                </c:pt>
                <c:pt idx="23">
                  <c:v>69.414100000000005</c:v>
                </c:pt>
                <c:pt idx="24">
                  <c:v>75.193100000000001</c:v>
                </c:pt>
                <c:pt idx="25">
                  <c:v>52.214000000000006</c:v>
                </c:pt>
                <c:pt idx="26">
                  <c:v>48.2986</c:v>
                </c:pt>
                <c:pt idx="27">
                  <c:v>44.638199999999998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CC15-46AB-AAF4-EF910441D5E8}"/>
            </c:ext>
          </c:extLst>
        </c:ser>
        <c:ser>
          <c:idx val="2"/>
          <c:order val="2"/>
          <c:tx>
            <c:strRef>
              <c:f>'13._1,,3'!$P$8</c:f>
              <c:strCache>
                <c:ptCount val="1"/>
                <c:pt idx="0">
                  <c:v> 65-74 let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strRef>
              <c:f>'13._1,,3'!$M$9:$M$36</c:f>
              <c:strCache>
                <c:ptCount val="28"/>
                <c:pt idx="0">
                  <c:v>Nizozemsko</c:v>
                </c:pt>
                <c:pt idx="1">
                  <c:v>Švédsko</c:v>
                </c:pt>
                <c:pt idx="2">
                  <c:v>Dánsko</c:v>
                </c:pt>
                <c:pt idx="3">
                  <c:v>Irsko</c:v>
                </c:pt>
                <c:pt idx="4">
                  <c:v>Lucembursko</c:v>
                </c:pt>
                <c:pt idx="5">
                  <c:v>Česko</c:v>
                </c:pt>
                <c:pt idx="6">
                  <c:v>Německo</c:v>
                </c:pt>
                <c:pt idx="7">
                  <c:v>Slovensko</c:v>
                </c:pt>
                <c:pt idx="8">
                  <c:v>Francie</c:v>
                </c:pt>
                <c:pt idx="9">
                  <c:v>Belgie</c:v>
                </c:pt>
                <c:pt idx="10">
                  <c:v>Finsko</c:v>
                </c:pt>
                <c:pt idx="11">
                  <c:v>Rakousko</c:v>
                </c:pt>
                <c:pt idx="12">
                  <c:v>Estonsko</c:v>
                </c:pt>
                <c:pt idx="13">
                  <c:v>Malta</c:v>
                </c:pt>
                <c:pt idx="14">
                  <c:v>Maďarsko</c:v>
                </c:pt>
                <c:pt idx="15">
                  <c:v>EU27</c:v>
                </c:pt>
                <c:pt idx="16">
                  <c:v>Španělsko</c:v>
                </c:pt>
                <c:pt idx="17">
                  <c:v>Slovinsko</c:v>
                </c:pt>
                <c:pt idx="18">
                  <c:v>Kypr</c:v>
                </c:pt>
                <c:pt idx="19">
                  <c:v>Chorvatsko</c:v>
                </c:pt>
                <c:pt idx="20">
                  <c:v>Polsko</c:v>
                </c:pt>
                <c:pt idx="21">
                  <c:v>Litva</c:v>
                </c:pt>
                <c:pt idx="22">
                  <c:v>Řecko</c:v>
                </c:pt>
                <c:pt idx="23">
                  <c:v>Lotyšsko</c:v>
                </c:pt>
                <c:pt idx="24">
                  <c:v>Portugalsko</c:v>
                </c:pt>
                <c:pt idx="25">
                  <c:v>Itálie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xVal>
          <c:yVal>
            <c:numRef>
              <c:f>'13._1,,3'!$P$9:$P$36</c:f>
              <c:numCache>
                <c:formatCode>General</c:formatCode>
                <c:ptCount val="28"/>
                <c:pt idx="0">
                  <c:v>63.988100000000003</c:v>
                </c:pt>
                <c:pt idx="1">
                  <c:v>61.931199999999997</c:v>
                </c:pt>
                <c:pt idx="2">
                  <c:v>64.336100000000002</c:v>
                </c:pt>
                <c:pt idx="4">
                  <c:v>42.891200000000005</c:v>
                </c:pt>
                <c:pt idx="5">
                  <c:v>27.442499999999999</c:v>
                </c:pt>
                <c:pt idx="6">
                  <c:v>43.276699999999998</c:v>
                </c:pt>
                <c:pt idx="7">
                  <c:v>27.262999999999998</c:v>
                </c:pt>
                <c:pt idx="8">
                  <c:v>38.115400000000001</c:v>
                </c:pt>
                <c:pt idx="9">
                  <c:v>37.383400000000002</c:v>
                </c:pt>
                <c:pt idx="10">
                  <c:v>33.088200000000001</c:v>
                </c:pt>
                <c:pt idx="11">
                  <c:v>29.816399999999998</c:v>
                </c:pt>
                <c:pt idx="12">
                  <c:v>24.9255</c:v>
                </c:pt>
                <c:pt idx="13">
                  <c:v>18.0426</c:v>
                </c:pt>
                <c:pt idx="14">
                  <c:v>28.4101</c:v>
                </c:pt>
                <c:pt idx="15">
                  <c:v>29.942299999999999</c:v>
                </c:pt>
                <c:pt idx="16">
                  <c:v>24.834099999999999</c:v>
                </c:pt>
                <c:pt idx="17">
                  <c:v>20.1951</c:v>
                </c:pt>
                <c:pt idx="18">
                  <c:v>10.337499999999999</c:v>
                </c:pt>
                <c:pt idx="19">
                  <c:v>10.2204</c:v>
                </c:pt>
                <c:pt idx="20">
                  <c:v>15.2393</c:v>
                </c:pt>
                <c:pt idx="21">
                  <c:v>11.1549</c:v>
                </c:pt>
                <c:pt idx="22">
                  <c:v>13.2547</c:v>
                </c:pt>
                <c:pt idx="23">
                  <c:v>15.7087</c:v>
                </c:pt>
                <c:pt idx="24">
                  <c:v>10.431799999999999</c:v>
                </c:pt>
                <c:pt idx="25">
                  <c:v>15.821999999999999</c:v>
                </c:pt>
                <c:pt idx="26">
                  <c:v>7.2002999999999995</c:v>
                </c:pt>
                <c:pt idx="27">
                  <c:v>4.3864000000000001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CC15-46AB-AAF4-EF910441D5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20"/>
      </c:valAx>
    </c:plotArea>
    <c:legend>
      <c:legendPos val="t"/>
      <c:layout>
        <c:manualLayout>
          <c:xMode val="edge"/>
          <c:yMode val="edge"/>
          <c:x val="6.2521584472993497E-2"/>
          <c:y val="2.1367501218036367E-2"/>
          <c:w val="0.42282860201685318"/>
          <c:h val="6.1434266712936489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892226725831293E-2"/>
          <c:y val="0.21705426356589147"/>
          <c:w val="0.93282878311584627"/>
          <c:h val="0.6646383446255265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'13.3,,4'!$J$8</c:f>
              <c:strCache>
                <c:ptCount val="1"/>
                <c:pt idx="0">
                  <c:v> Celkem (25–64 let)</c:v>
                </c:pt>
              </c:strCache>
            </c:strRef>
          </c:tx>
          <c:spPr>
            <a:solidFill>
              <a:srgbClr val="4BACC6"/>
            </a:solidFill>
            <a:ln w="28575">
              <a:noFill/>
            </a:ln>
            <a:effectLst/>
          </c:spPr>
          <c:invertIfNegative val="0"/>
          <c:dLbls>
            <c:dLbl>
              <c:idx val="8"/>
              <c:layout>
                <c:manualLayout>
                  <c:x val="0"/>
                  <c:y val="0.27456692913385811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F45-46D1-B5D0-7D8D0ED73CAD}"/>
                </c:ext>
              </c:extLst>
            </c:dLbl>
            <c:dLbl>
              <c:idx val="9"/>
              <c:layout>
                <c:manualLayout>
                  <c:x val="-2.2075055187637969E-3"/>
                  <c:y val="0.341458829274247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F45-46D1-B5D0-7D8D0ED73CAD}"/>
                </c:ext>
              </c:extLst>
            </c:dLbl>
            <c:dLbl>
              <c:idx val="10"/>
              <c:layout>
                <c:manualLayout>
                  <c:x val="0"/>
                  <c:y val="0.3506555575901848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F45-46D1-B5D0-7D8D0ED73CAD}"/>
                </c:ext>
              </c:extLst>
            </c:dLbl>
            <c:dLbl>
              <c:idx val="11"/>
              <c:layout>
                <c:manualLayout>
                  <c:x val="0"/>
                  <c:y val="0.3549819935298785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6F45-46D1-B5D0-7D8D0ED73CAD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'13.3,,4'!$N$3:$AC$3</c:f>
              <c:numCache>
                <c:formatCode>General</c:formatCode>
                <c:ptCount val="16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  <c:pt idx="15">
                  <c:v>2024</c:v>
                </c:pt>
              </c:numCache>
            </c:numRef>
          </c:cat>
          <c:val>
            <c:numRef>
              <c:f>'13.3,,4'!$N$8:$AC$8</c:f>
              <c:numCache>
                <c:formatCode>General</c:formatCode>
                <c:ptCount val="16"/>
                <c:pt idx="0">
                  <c:v>25.09</c:v>
                </c:pt>
                <c:pt idx="1">
                  <c:v>28.6</c:v>
                </c:pt>
                <c:pt idx="2">
                  <c:v>32.1</c:v>
                </c:pt>
                <c:pt idx="3">
                  <c:v>35.1</c:v>
                </c:pt>
                <c:pt idx="4">
                  <c:v>38.9</c:v>
                </c:pt>
                <c:pt idx="5">
                  <c:v>45</c:v>
                </c:pt>
                <c:pt idx="6">
                  <c:v>49</c:v>
                </c:pt>
                <c:pt idx="7">
                  <c:v>52.2</c:v>
                </c:pt>
                <c:pt idx="8">
                  <c:v>61.4</c:v>
                </c:pt>
                <c:pt idx="9">
                  <c:v>65.2</c:v>
                </c:pt>
                <c:pt idx="10">
                  <c:v>70.3</c:v>
                </c:pt>
                <c:pt idx="11">
                  <c:v>78.599999999999994</c:v>
                </c:pt>
                <c:pt idx="12">
                  <c:v>82.7</c:v>
                </c:pt>
                <c:pt idx="13">
                  <c:v>83.7</c:v>
                </c:pt>
                <c:pt idx="14">
                  <c:v>85.04</c:v>
                </c:pt>
                <c:pt idx="15">
                  <c:v>87.919999999999987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F45-46D1-B5D0-7D8D0ED73C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2"/>
        <c:axId val="1041674512"/>
        <c:axId val="1041674096"/>
      </c:barChart>
      <c:stockChart>
        <c:ser>
          <c:idx val="1"/>
          <c:order val="1"/>
          <c:tx>
            <c:strRef>
              <c:f>'13.3,,4'!$J$9</c:f>
              <c:strCache>
                <c:ptCount val="1"/>
                <c:pt idx="0">
                  <c:v> ZŠ (25–64 let)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8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cat>
            <c:numRef>
              <c:f>'13.3,,4'!$N$3:$AC$3</c:f>
              <c:numCache>
                <c:formatCode>General</c:formatCode>
                <c:ptCount val="16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  <c:pt idx="15">
                  <c:v>2024</c:v>
                </c:pt>
              </c:numCache>
            </c:numRef>
          </c:cat>
          <c:val>
            <c:numRef>
              <c:f>'13.3,,4'!$N$9:$AC$9</c:f>
              <c:numCache>
                <c:formatCode>0.0</c:formatCode>
                <c:ptCount val="16"/>
                <c:pt idx="0">
                  <c:v>4.0199999999999996</c:v>
                </c:pt>
                <c:pt idx="1">
                  <c:v>7.1</c:v>
                </c:pt>
                <c:pt idx="2">
                  <c:v>9.879999999999999</c:v>
                </c:pt>
                <c:pt idx="3">
                  <c:v>11</c:v>
                </c:pt>
                <c:pt idx="4">
                  <c:v>10.530000000000001</c:v>
                </c:pt>
                <c:pt idx="5">
                  <c:v>12.11</c:v>
                </c:pt>
                <c:pt idx="6">
                  <c:v>12.59</c:v>
                </c:pt>
                <c:pt idx="7">
                  <c:v>13.940000000000001</c:v>
                </c:pt>
                <c:pt idx="8">
                  <c:v>21.78</c:v>
                </c:pt>
                <c:pt idx="9">
                  <c:v>31.990000000000002</c:v>
                </c:pt>
                <c:pt idx="10">
                  <c:v>33.4</c:v>
                </c:pt>
                <c:pt idx="11">
                  <c:v>43.114999999999995</c:v>
                </c:pt>
                <c:pt idx="12">
                  <c:v>55.086999999999996</c:v>
                </c:pt>
                <c:pt idx="13">
                  <c:v>51.349999999999994</c:v>
                </c:pt>
                <c:pt idx="14">
                  <c:v>55.575699999999998</c:v>
                </c:pt>
                <c:pt idx="15" formatCode="General">
                  <c:v>60.838099999999997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F45-46D1-B5D0-7D8D0ED73CAD}"/>
            </c:ext>
          </c:extLst>
        </c:ser>
        <c:ser>
          <c:idx val="2"/>
          <c:order val="2"/>
          <c:tx>
            <c:strRef>
              <c:f>'13.3,,4'!$J$10</c:f>
              <c:strCache>
                <c:ptCount val="1"/>
                <c:pt idx="0">
                  <c:v> VŠ (25–64 let)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8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cat>
            <c:numRef>
              <c:f>'13.3,,4'!$N$3:$AC$3</c:f>
              <c:numCache>
                <c:formatCode>General</c:formatCode>
                <c:ptCount val="16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  <c:pt idx="15">
                  <c:v>2024</c:v>
                </c:pt>
              </c:numCache>
            </c:numRef>
          </c:cat>
          <c:val>
            <c:numRef>
              <c:f>'13.3,,4'!$N$10:$AC$10</c:f>
              <c:numCache>
                <c:formatCode>0.0</c:formatCode>
                <c:ptCount val="16"/>
                <c:pt idx="0">
                  <c:v>45.85</c:v>
                </c:pt>
                <c:pt idx="1">
                  <c:v>49.8</c:v>
                </c:pt>
                <c:pt idx="2">
                  <c:v>57.49</c:v>
                </c:pt>
                <c:pt idx="3">
                  <c:v>58.45</c:v>
                </c:pt>
                <c:pt idx="4">
                  <c:v>62.36</c:v>
                </c:pt>
                <c:pt idx="5">
                  <c:v>69.23</c:v>
                </c:pt>
                <c:pt idx="6">
                  <c:v>71.28</c:v>
                </c:pt>
                <c:pt idx="7">
                  <c:v>69.81</c:v>
                </c:pt>
                <c:pt idx="8">
                  <c:v>84.62</c:v>
                </c:pt>
                <c:pt idx="9">
                  <c:v>83.990000000000009</c:v>
                </c:pt>
                <c:pt idx="10">
                  <c:v>88.9</c:v>
                </c:pt>
                <c:pt idx="11">
                  <c:v>92.132000000000005</c:v>
                </c:pt>
                <c:pt idx="12">
                  <c:v>96.116</c:v>
                </c:pt>
                <c:pt idx="13">
                  <c:v>96.287000000000006</c:v>
                </c:pt>
                <c:pt idx="14">
                  <c:v>95.869200000000006</c:v>
                </c:pt>
                <c:pt idx="15" formatCode="General">
                  <c:v>98.097499999999997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F45-46D1-B5D0-7D8D0ED73C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axId val="1039624256"/>
        <c:axId val="1039623840"/>
      </c:stockChart>
      <c:catAx>
        <c:axId val="1041674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041674096"/>
        <c:crosses val="autoZero"/>
        <c:auto val="1"/>
        <c:lblAlgn val="ctr"/>
        <c:lblOffset val="100"/>
        <c:noMultiLvlLbl val="0"/>
      </c:catAx>
      <c:valAx>
        <c:axId val="1041674096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041674512"/>
        <c:crosses val="autoZero"/>
        <c:crossBetween val="between"/>
        <c:majorUnit val="20"/>
      </c:valAx>
      <c:valAx>
        <c:axId val="1039623840"/>
        <c:scaling>
          <c:orientation val="minMax"/>
          <c:max val="1"/>
        </c:scaling>
        <c:delete val="1"/>
        <c:axPos val="r"/>
        <c:numFmt formatCode="0.0" sourceLinked="1"/>
        <c:majorTickMark val="none"/>
        <c:minorTickMark val="none"/>
        <c:tickLblPos val="nextTo"/>
        <c:crossAx val="1039624256"/>
        <c:crosses val="max"/>
        <c:crossBetween val="between"/>
      </c:valAx>
      <c:catAx>
        <c:axId val="10396242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03962384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4737196311999463E-2"/>
          <c:y val="7.871635231642557E-2"/>
          <c:w val="0.60643652987085228"/>
          <c:h val="0.1150820972959775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6546329845016147E-2"/>
          <c:y val="0.16261248593925759"/>
          <c:w val="0.93892746054558085"/>
          <c:h val="0.687974550056242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'13.3,,4'!$J$4</c:f>
              <c:strCache>
                <c:ptCount val="1"/>
                <c:pt idx="0">
                  <c:v> Celkem 16+</c:v>
                </c:pt>
              </c:strCache>
            </c:strRef>
          </c:tx>
          <c:spPr>
            <a:solidFill>
              <a:srgbClr val="215968"/>
            </a:solidFill>
            <a:ln w="28575"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1.9759738958891456E-3"/>
                  <c:y val="0.1060877155980502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4AF-45B8-940C-6F25DDA5685B}"/>
                </c:ext>
              </c:extLst>
            </c:dLbl>
            <c:dLbl>
              <c:idx val="1"/>
              <c:layout>
                <c:manualLayout>
                  <c:x val="2.3223083531117472E-3"/>
                  <c:y val="0.1230115766779151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4AF-45B8-940C-6F25DDA5685B}"/>
                </c:ext>
              </c:extLst>
            </c:dLbl>
            <c:dLbl>
              <c:idx val="2"/>
              <c:layout>
                <c:manualLayout>
                  <c:x val="-1.9759738958891456E-3"/>
                  <c:y val="0.14685156542932126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4AF-45B8-940C-6F25DDA5685B}"/>
                </c:ext>
              </c:extLst>
            </c:dLbl>
            <c:dLbl>
              <c:idx val="3"/>
              <c:layout>
                <c:manualLayout>
                  <c:x val="1.6620658510829744E-4"/>
                  <c:y val="0.1456007452193475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4AF-45B8-940C-6F25DDA5685B}"/>
                </c:ext>
              </c:extLst>
            </c:dLbl>
            <c:dLbl>
              <c:idx val="4"/>
              <c:layout>
                <c:manualLayout>
                  <c:x val="1.8012787211434348E-4"/>
                  <c:y val="0.1511195866141732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A4AF-45B8-940C-6F25DDA5685B}"/>
                </c:ext>
              </c:extLst>
            </c:dLbl>
            <c:dLbl>
              <c:idx val="5"/>
              <c:layout>
                <c:manualLayout>
                  <c:x val="1.6620658510829744E-4"/>
                  <c:y val="0.14426848987626548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4AF-45B8-940C-6F25DDA5685B}"/>
                </c:ext>
              </c:extLst>
            </c:dLbl>
            <c:dLbl>
              <c:idx val="6"/>
              <c:layout>
                <c:manualLayout>
                  <c:x val="-7.9056151563384177E-17"/>
                  <c:y val="0.1672419853768278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A4AF-45B8-940C-6F25DDA5685B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'13.3,,4'!$N$3:$AC$3</c:f>
              <c:numCache>
                <c:formatCode>General</c:formatCode>
                <c:ptCount val="16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  <c:pt idx="15">
                  <c:v>2024</c:v>
                </c:pt>
              </c:numCache>
            </c:numRef>
          </c:cat>
          <c:val>
            <c:numRef>
              <c:f>'13.3,,4'!$N$4:$AC$4</c:f>
              <c:numCache>
                <c:formatCode>0.0</c:formatCode>
                <c:ptCount val="16"/>
                <c:pt idx="0">
                  <c:v>22</c:v>
                </c:pt>
                <c:pt idx="1">
                  <c:v>25.4</c:v>
                </c:pt>
                <c:pt idx="2">
                  <c:v>28.000000000000004</c:v>
                </c:pt>
                <c:pt idx="3">
                  <c:v>30.644663105832521</c:v>
                </c:pt>
                <c:pt idx="4">
                  <c:v>34.439841852165728</c:v>
                </c:pt>
                <c:pt idx="5">
                  <c:v>39.287274589167126</c:v>
                </c:pt>
                <c:pt idx="6">
                  <c:v>41.85325433831796</c:v>
                </c:pt>
                <c:pt idx="7">
                  <c:v>43.626075830301843</c:v>
                </c:pt>
                <c:pt idx="8">
                  <c:v>51.6</c:v>
                </c:pt>
                <c:pt idx="9">
                  <c:v>53.900000000000006</c:v>
                </c:pt>
                <c:pt idx="10">
                  <c:v>58.8</c:v>
                </c:pt>
                <c:pt idx="11">
                  <c:v>65.7</c:v>
                </c:pt>
                <c:pt idx="12">
                  <c:v>69.352000000000004</c:v>
                </c:pt>
                <c:pt idx="13">
                  <c:v>70.638999999999996</c:v>
                </c:pt>
                <c:pt idx="14">
                  <c:v>70.981800000000007</c:v>
                </c:pt>
                <c:pt idx="15">
                  <c:v>74.286199999999994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4AF-45B8-940C-6F25DDA568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2"/>
        <c:axId val="1041674512"/>
        <c:axId val="1041674096"/>
      </c:barChart>
      <c:stockChart>
        <c:ser>
          <c:idx val="1"/>
          <c:order val="1"/>
          <c:tx>
            <c:strRef>
              <c:f>'13.3,,4'!$J$5</c:f>
              <c:strCache>
                <c:ptCount val="1"/>
                <c:pt idx="0">
                  <c:v> 25–34 let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8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cat>
            <c:numRef>
              <c:f>'13.3,,4'!$N$3:$AC$3</c:f>
              <c:numCache>
                <c:formatCode>General</c:formatCode>
                <c:ptCount val="16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  <c:pt idx="15">
                  <c:v>2024</c:v>
                </c:pt>
              </c:numCache>
            </c:numRef>
          </c:cat>
          <c:val>
            <c:numRef>
              <c:f>'13.3,,4'!$N$5:$AC$5</c:f>
              <c:numCache>
                <c:formatCode>0.0</c:formatCode>
                <c:ptCount val="16"/>
                <c:pt idx="0">
                  <c:v>37.921795799999998</c:v>
                </c:pt>
                <c:pt idx="1">
                  <c:v>44.462755379999997</c:v>
                </c:pt>
                <c:pt idx="2">
                  <c:v>48</c:v>
                </c:pt>
                <c:pt idx="3">
                  <c:v>54.29999999999999</c:v>
                </c:pt>
                <c:pt idx="4">
                  <c:v>58.314935827473299</c:v>
                </c:pt>
                <c:pt idx="5">
                  <c:v>63.191060983275371</c:v>
                </c:pt>
                <c:pt idx="6">
                  <c:v>66.947870120498138</c:v>
                </c:pt>
                <c:pt idx="7">
                  <c:v>71.981952738627967</c:v>
                </c:pt>
                <c:pt idx="8">
                  <c:v>79.100000000000009</c:v>
                </c:pt>
                <c:pt idx="9">
                  <c:v>81.3</c:v>
                </c:pt>
                <c:pt idx="10">
                  <c:v>86.5</c:v>
                </c:pt>
                <c:pt idx="11">
                  <c:v>91.2</c:v>
                </c:pt>
                <c:pt idx="12">
                  <c:v>93.469000000000008</c:v>
                </c:pt>
                <c:pt idx="13">
                  <c:v>96.260999999999996</c:v>
                </c:pt>
                <c:pt idx="14">
                  <c:v>93.216200000000001</c:v>
                </c:pt>
                <c:pt idx="15" formatCode="General">
                  <c:v>96.104200000000006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A4AF-45B8-940C-6F25DDA5685B}"/>
            </c:ext>
          </c:extLst>
        </c:ser>
        <c:ser>
          <c:idx val="2"/>
          <c:order val="2"/>
          <c:tx>
            <c:strRef>
              <c:f>'13.3,,4'!$J$6</c:f>
              <c:strCache>
                <c:ptCount val="1"/>
                <c:pt idx="0">
                  <c:v> 65+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8"/>
            <c:spPr>
              <a:solidFill>
                <a:srgbClr val="9AECFC"/>
              </a:solidFill>
              <a:ln w="9525">
                <a:noFill/>
              </a:ln>
              <a:effectLst/>
            </c:spPr>
          </c:marker>
          <c:cat>
            <c:numRef>
              <c:f>'13.3,,4'!$N$3:$AC$3</c:f>
              <c:numCache>
                <c:formatCode>General</c:formatCode>
                <c:ptCount val="16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  <c:pt idx="15">
                  <c:v>2024</c:v>
                </c:pt>
              </c:numCache>
            </c:numRef>
          </c:cat>
          <c:val>
            <c:numRef>
              <c:f>'13.3,,4'!$N$6:$AC$6</c:f>
              <c:numCache>
                <c:formatCode>0.0</c:formatCode>
                <c:ptCount val="16"/>
                <c:pt idx="0">
                  <c:v>2.2999999999999998</c:v>
                </c:pt>
                <c:pt idx="1">
                  <c:v>3</c:v>
                </c:pt>
                <c:pt idx="2">
                  <c:v>3.7000000000000006</c:v>
                </c:pt>
                <c:pt idx="3">
                  <c:v>2.7</c:v>
                </c:pt>
                <c:pt idx="4">
                  <c:v>4.5</c:v>
                </c:pt>
                <c:pt idx="5">
                  <c:v>7.6</c:v>
                </c:pt>
                <c:pt idx="6">
                  <c:v>7.9538534854782768</c:v>
                </c:pt>
                <c:pt idx="7">
                  <c:v>9.7033966165815571</c:v>
                </c:pt>
                <c:pt idx="8">
                  <c:v>12.7</c:v>
                </c:pt>
                <c:pt idx="9">
                  <c:v>13.5</c:v>
                </c:pt>
                <c:pt idx="10">
                  <c:v>16.37</c:v>
                </c:pt>
                <c:pt idx="11">
                  <c:v>21.2</c:v>
                </c:pt>
                <c:pt idx="12">
                  <c:v>25.11</c:v>
                </c:pt>
                <c:pt idx="13">
                  <c:v>27.92</c:v>
                </c:pt>
                <c:pt idx="14">
                  <c:v>26.76</c:v>
                </c:pt>
                <c:pt idx="15" formatCode="General">
                  <c:v>31.52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A4AF-45B8-940C-6F25DDA568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axId val="1039624256"/>
        <c:axId val="1039623840"/>
      </c:stockChart>
      <c:catAx>
        <c:axId val="1041674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041674096"/>
        <c:crosses val="autoZero"/>
        <c:auto val="1"/>
        <c:lblAlgn val="ctr"/>
        <c:lblOffset val="100"/>
        <c:noMultiLvlLbl val="0"/>
      </c:catAx>
      <c:valAx>
        <c:axId val="1041674096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041674512"/>
        <c:crosses val="autoZero"/>
        <c:crossBetween val="between"/>
        <c:majorUnit val="20"/>
      </c:valAx>
      <c:valAx>
        <c:axId val="1039623840"/>
        <c:scaling>
          <c:orientation val="minMax"/>
          <c:max val="1"/>
        </c:scaling>
        <c:delete val="1"/>
        <c:axPos val="r"/>
        <c:numFmt formatCode="0.0" sourceLinked="1"/>
        <c:majorTickMark val="none"/>
        <c:minorTickMark val="none"/>
        <c:tickLblPos val="nextTo"/>
        <c:crossAx val="1039624256"/>
        <c:crosses val="max"/>
        <c:crossBetween val="between"/>
      </c:valAx>
      <c:catAx>
        <c:axId val="10396242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03962384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0221078134463963E-2"/>
          <c:y val="4.354553337082865E-2"/>
          <c:w val="0.41122905309913182"/>
          <c:h val="0.113391685414323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802251692222687E-2"/>
          <c:y val="0.1148734028006978"/>
          <c:w val="0.91700476585163693"/>
          <c:h val="0.588181433105681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'13._2,,5'!$N$6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6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1-24C8-47B4-81E8-AC8C0C83D05D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24C8-47B4-81E8-AC8C0C83D05D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24C8-47B4-81E8-AC8C0C83D05D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24C8-47B4-81E8-AC8C0C83D05D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24C8-47B4-81E8-AC8C0C83D05D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24C8-47B4-81E8-AC8C0C83D05D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24C8-47B4-81E8-AC8C0C83D05D}"/>
              </c:ext>
            </c:extLst>
          </c:dPt>
          <c:dPt>
            <c:idx val="14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A-24C8-47B4-81E8-AC8C0C83D05D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24C8-47B4-81E8-AC8C0C83D05D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24C8-47B4-81E8-AC8C0C83D05D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24C8-47B4-81E8-AC8C0C83D05D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24C8-47B4-81E8-AC8C0C83D05D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24C8-47B4-81E8-AC8C0C83D05D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24C8-47B4-81E8-AC8C0C83D05D}"/>
              </c:ext>
            </c:extLst>
          </c:dPt>
          <c:cat>
            <c:strRef>
              <c:f>'13._2,,5'!$M$7:$M$34</c:f>
              <c:strCache>
                <c:ptCount val="28"/>
                <c:pt idx="0">
                  <c:v>Nizozemsko</c:v>
                </c:pt>
                <c:pt idx="1">
                  <c:v>Dánsko</c:v>
                </c:pt>
                <c:pt idx="2">
                  <c:v>Švédsko</c:v>
                </c:pt>
                <c:pt idx="3">
                  <c:v>Irsko</c:v>
                </c:pt>
                <c:pt idx="4">
                  <c:v>Lucembursko</c:v>
                </c:pt>
                <c:pt idx="5">
                  <c:v>Finsko</c:v>
                </c:pt>
                <c:pt idx="6">
                  <c:v>Česko</c:v>
                </c:pt>
                <c:pt idx="7">
                  <c:v>Německo</c:v>
                </c:pt>
                <c:pt idx="8">
                  <c:v>Francie</c:v>
                </c:pt>
                <c:pt idx="9">
                  <c:v>Slovensko</c:v>
                </c:pt>
                <c:pt idx="10">
                  <c:v>Belgie</c:v>
                </c:pt>
                <c:pt idx="11">
                  <c:v>Estonsko</c:v>
                </c:pt>
                <c:pt idx="12">
                  <c:v>Rakousko</c:v>
                </c:pt>
                <c:pt idx="13">
                  <c:v>Maďarsko</c:v>
                </c:pt>
                <c:pt idx="14">
                  <c:v>EU27</c:v>
                </c:pt>
                <c:pt idx="15">
                  <c:v>Španělsko</c:v>
                </c:pt>
                <c:pt idx="16">
                  <c:v>Malta</c:v>
                </c:pt>
                <c:pt idx="17">
                  <c:v>Slovinsko</c:v>
                </c:pt>
                <c:pt idx="18">
                  <c:v>Polsko</c:v>
                </c:pt>
                <c:pt idx="19">
                  <c:v>Lotyšsko</c:v>
                </c:pt>
                <c:pt idx="20">
                  <c:v>Litva</c:v>
                </c:pt>
                <c:pt idx="21">
                  <c:v>Chorvatsko</c:v>
                </c:pt>
                <c:pt idx="22">
                  <c:v>Řecko</c:v>
                </c:pt>
                <c:pt idx="23">
                  <c:v>Kypr</c:v>
                </c:pt>
                <c:pt idx="24">
                  <c:v>Portugalsko</c:v>
                </c:pt>
                <c:pt idx="25">
                  <c:v>Itálie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cat>
          <c:val>
            <c:numRef>
              <c:f>'13._2,,5'!$N$7:$N$34</c:f>
              <c:numCache>
                <c:formatCode>General</c:formatCode>
                <c:ptCount val="28"/>
                <c:pt idx="0">
                  <c:v>92.413600000000002</c:v>
                </c:pt>
                <c:pt idx="1">
                  <c:v>89.008600000000001</c:v>
                </c:pt>
                <c:pt idx="2">
                  <c:v>88.753399999999999</c:v>
                </c:pt>
                <c:pt idx="3">
                  <c:v>86.417999999999992</c:v>
                </c:pt>
                <c:pt idx="4">
                  <c:v>79.7898</c:v>
                </c:pt>
                <c:pt idx="5">
                  <c:v>79.144800000000004</c:v>
                </c:pt>
                <c:pt idx="6">
                  <c:v>77.675300000000007</c:v>
                </c:pt>
                <c:pt idx="7">
                  <c:v>77.47699999999999</c:v>
                </c:pt>
                <c:pt idx="8">
                  <c:v>76.931300000000007</c:v>
                </c:pt>
                <c:pt idx="9">
                  <c:v>76.818299999999994</c:v>
                </c:pt>
                <c:pt idx="10">
                  <c:v>75.255899999999997</c:v>
                </c:pt>
                <c:pt idx="11">
                  <c:v>73.123499999999993</c:v>
                </c:pt>
                <c:pt idx="12">
                  <c:v>72.16749999999999</c:v>
                </c:pt>
                <c:pt idx="13">
                  <c:v>69.667599999999993</c:v>
                </c:pt>
                <c:pt idx="14">
                  <c:v>69.583399999999997</c:v>
                </c:pt>
                <c:pt idx="15">
                  <c:v>68.881599999999992</c:v>
                </c:pt>
                <c:pt idx="16">
                  <c:v>67.680499999999995</c:v>
                </c:pt>
                <c:pt idx="17">
                  <c:v>65.849800000000002</c:v>
                </c:pt>
                <c:pt idx="18">
                  <c:v>64.322900000000004</c:v>
                </c:pt>
                <c:pt idx="19">
                  <c:v>62.138800000000003</c:v>
                </c:pt>
                <c:pt idx="20">
                  <c:v>60.913600000000002</c:v>
                </c:pt>
                <c:pt idx="21">
                  <c:v>59.1387</c:v>
                </c:pt>
                <c:pt idx="22">
                  <c:v>57.531100000000002</c:v>
                </c:pt>
                <c:pt idx="23">
                  <c:v>56.833399999999997</c:v>
                </c:pt>
                <c:pt idx="24">
                  <c:v>54.754400000000004</c:v>
                </c:pt>
                <c:pt idx="25">
                  <c:v>51.114400000000003</c:v>
                </c:pt>
                <c:pt idx="26">
                  <c:v>50.295999999999999</c:v>
                </c:pt>
                <c:pt idx="27">
                  <c:v>45.194099999999999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24C8-47B4-81E8-AC8C0C83D0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'13._2,,5'!$O$6</c:f>
              <c:strCache>
                <c:ptCount val="1"/>
                <c:pt idx="0">
                  <c:v> 25-34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'13._2,,5'!$M$7:$M$34</c:f>
              <c:strCache>
                <c:ptCount val="28"/>
                <c:pt idx="0">
                  <c:v>Nizozemsko</c:v>
                </c:pt>
                <c:pt idx="1">
                  <c:v>Dánsko</c:v>
                </c:pt>
                <c:pt idx="2">
                  <c:v>Švédsko</c:v>
                </c:pt>
                <c:pt idx="3">
                  <c:v>Irsko</c:v>
                </c:pt>
                <c:pt idx="4">
                  <c:v>Lucembursko</c:v>
                </c:pt>
                <c:pt idx="5">
                  <c:v>Finsko</c:v>
                </c:pt>
                <c:pt idx="6">
                  <c:v>Česko</c:v>
                </c:pt>
                <c:pt idx="7">
                  <c:v>Německo</c:v>
                </c:pt>
                <c:pt idx="8">
                  <c:v>Francie</c:v>
                </c:pt>
                <c:pt idx="9">
                  <c:v>Slovensko</c:v>
                </c:pt>
                <c:pt idx="10">
                  <c:v>Belgie</c:v>
                </c:pt>
                <c:pt idx="11">
                  <c:v>Estonsko</c:v>
                </c:pt>
                <c:pt idx="12">
                  <c:v>Rakousko</c:v>
                </c:pt>
                <c:pt idx="13">
                  <c:v>Maďarsko</c:v>
                </c:pt>
                <c:pt idx="14">
                  <c:v>EU27</c:v>
                </c:pt>
                <c:pt idx="15">
                  <c:v>Španělsko</c:v>
                </c:pt>
                <c:pt idx="16">
                  <c:v>Malta</c:v>
                </c:pt>
                <c:pt idx="17">
                  <c:v>Slovinsko</c:v>
                </c:pt>
                <c:pt idx="18">
                  <c:v>Polsko</c:v>
                </c:pt>
                <c:pt idx="19">
                  <c:v>Lotyšsko</c:v>
                </c:pt>
                <c:pt idx="20">
                  <c:v>Litva</c:v>
                </c:pt>
                <c:pt idx="21">
                  <c:v>Chorvatsko</c:v>
                </c:pt>
                <c:pt idx="22">
                  <c:v>Řecko</c:v>
                </c:pt>
                <c:pt idx="23">
                  <c:v>Kypr</c:v>
                </c:pt>
                <c:pt idx="24">
                  <c:v>Portugalsko</c:v>
                </c:pt>
                <c:pt idx="25">
                  <c:v>Itálie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xVal>
          <c:yVal>
            <c:numRef>
              <c:f>'13._2,,5'!$O$7:$O$34</c:f>
              <c:numCache>
                <c:formatCode>General</c:formatCode>
                <c:ptCount val="28"/>
                <c:pt idx="0">
                  <c:v>97.998599999999996</c:v>
                </c:pt>
                <c:pt idx="1">
                  <c:v>93.669800000000009</c:v>
                </c:pt>
                <c:pt idx="2">
                  <c:v>94.553799999999995</c:v>
                </c:pt>
                <c:pt idx="4">
                  <c:v>90.506500000000003</c:v>
                </c:pt>
                <c:pt idx="5">
                  <c:v>91.970799999999997</c:v>
                </c:pt>
                <c:pt idx="6">
                  <c:v>93.191100000000006</c:v>
                </c:pt>
                <c:pt idx="7">
                  <c:v>88.006700000000009</c:v>
                </c:pt>
                <c:pt idx="8">
                  <c:v>91.745100000000008</c:v>
                </c:pt>
                <c:pt idx="9">
                  <c:v>91.41040000000001</c:v>
                </c:pt>
                <c:pt idx="10">
                  <c:v>88.154600000000002</c:v>
                </c:pt>
                <c:pt idx="11">
                  <c:v>94.378399999999999</c:v>
                </c:pt>
                <c:pt idx="12">
                  <c:v>88.4208</c:v>
                </c:pt>
                <c:pt idx="13">
                  <c:v>87.773299999999992</c:v>
                </c:pt>
                <c:pt idx="14">
                  <c:v>85.524500000000003</c:v>
                </c:pt>
                <c:pt idx="15">
                  <c:v>86.848199999999991</c:v>
                </c:pt>
                <c:pt idx="16">
                  <c:v>86.816999999999993</c:v>
                </c:pt>
                <c:pt idx="17">
                  <c:v>82.508200000000002</c:v>
                </c:pt>
                <c:pt idx="18">
                  <c:v>89.377099999999999</c:v>
                </c:pt>
                <c:pt idx="19">
                  <c:v>87.551299999999998</c:v>
                </c:pt>
                <c:pt idx="20">
                  <c:v>91.519799999999989</c:v>
                </c:pt>
                <c:pt idx="21">
                  <c:v>85.5</c:v>
                </c:pt>
                <c:pt idx="22">
                  <c:v>80.358800000000002</c:v>
                </c:pt>
                <c:pt idx="23">
                  <c:v>80.828500000000005</c:v>
                </c:pt>
                <c:pt idx="24">
                  <c:v>87.223700000000008</c:v>
                </c:pt>
                <c:pt idx="25">
                  <c:v>67.365899999999996</c:v>
                </c:pt>
                <c:pt idx="26">
                  <c:v>68.586700000000008</c:v>
                </c:pt>
                <c:pt idx="27">
                  <c:v>65.63839999999999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24C8-47B4-81E8-AC8C0C83D05D}"/>
            </c:ext>
          </c:extLst>
        </c:ser>
        <c:ser>
          <c:idx val="2"/>
          <c:order val="2"/>
          <c:tx>
            <c:strRef>
              <c:f>'13._2,,5'!$P$6</c:f>
              <c:strCache>
                <c:ptCount val="1"/>
                <c:pt idx="0">
                  <c:v> 65-74 let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strRef>
              <c:f>'13._2,,5'!$M$7:$M$34</c:f>
              <c:strCache>
                <c:ptCount val="28"/>
                <c:pt idx="0">
                  <c:v>Nizozemsko</c:v>
                </c:pt>
                <c:pt idx="1">
                  <c:v>Dánsko</c:v>
                </c:pt>
                <c:pt idx="2">
                  <c:v>Švédsko</c:v>
                </c:pt>
                <c:pt idx="3">
                  <c:v>Irsko</c:v>
                </c:pt>
                <c:pt idx="4">
                  <c:v>Lucembursko</c:v>
                </c:pt>
                <c:pt idx="5">
                  <c:v>Finsko</c:v>
                </c:pt>
                <c:pt idx="6">
                  <c:v>Česko</c:v>
                </c:pt>
                <c:pt idx="7">
                  <c:v>Německo</c:v>
                </c:pt>
                <c:pt idx="8">
                  <c:v>Francie</c:v>
                </c:pt>
                <c:pt idx="9">
                  <c:v>Slovensko</c:v>
                </c:pt>
                <c:pt idx="10">
                  <c:v>Belgie</c:v>
                </c:pt>
                <c:pt idx="11">
                  <c:v>Estonsko</c:v>
                </c:pt>
                <c:pt idx="12">
                  <c:v>Rakousko</c:v>
                </c:pt>
                <c:pt idx="13">
                  <c:v>Maďarsko</c:v>
                </c:pt>
                <c:pt idx="14">
                  <c:v>EU27</c:v>
                </c:pt>
                <c:pt idx="15">
                  <c:v>Španělsko</c:v>
                </c:pt>
                <c:pt idx="16">
                  <c:v>Malta</c:v>
                </c:pt>
                <c:pt idx="17">
                  <c:v>Slovinsko</c:v>
                </c:pt>
                <c:pt idx="18">
                  <c:v>Polsko</c:v>
                </c:pt>
                <c:pt idx="19">
                  <c:v>Lotyšsko</c:v>
                </c:pt>
                <c:pt idx="20">
                  <c:v>Litva</c:v>
                </c:pt>
                <c:pt idx="21">
                  <c:v>Chorvatsko</c:v>
                </c:pt>
                <c:pt idx="22">
                  <c:v>Řecko</c:v>
                </c:pt>
                <c:pt idx="23">
                  <c:v>Kypr</c:v>
                </c:pt>
                <c:pt idx="24">
                  <c:v>Portugalsko</c:v>
                </c:pt>
                <c:pt idx="25">
                  <c:v>Itálie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xVal>
          <c:yVal>
            <c:numRef>
              <c:f>'13._2,,5'!$P$7:$P$34</c:f>
              <c:numCache>
                <c:formatCode>General</c:formatCode>
                <c:ptCount val="28"/>
                <c:pt idx="0">
                  <c:v>76.086799999999997</c:v>
                </c:pt>
                <c:pt idx="1">
                  <c:v>75.502800000000008</c:v>
                </c:pt>
                <c:pt idx="2">
                  <c:v>73.738199999999992</c:v>
                </c:pt>
                <c:pt idx="4">
                  <c:v>51.214999999999996</c:v>
                </c:pt>
                <c:pt idx="5">
                  <c:v>49.092100000000002</c:v>
                </c:pt>
                <c:pt idx="6">
                  <c:v>35.950299999999999</c:v>
                </c:pt>
                <c:pt idx="7">
                  <c:v>53.921199999999999</c:v>
                </c:pt>
                <c:pt idx="8">
                  <c:v>49.794699999999999</c:v>
                </c:pt>
                <c:pt idx="9">
                  <c:v>34.832599999999999</c:v>
                </c:pt>
                <c:pt idx="10">
                  <c:v>49.139800000000001</c:v>
                </c:pt>
                <c:pt idx="11">
                  <c:v>33.936199999999999</c:v>
                </c:pt>
                <c:pt idx="12">
                  <c:v>37.936999999999998</c:v>
                </c:pt>
                <c:pt idx="13">
                  <c:v>35.483499999999999</c:v>
                </c:pt>
                <c:pt idx="14">
                  <c:v>39.032299999999999</c:v>
                </c:pt>
                <c:pt idx="15">
                  <c:v>32.978000000000002</c:v>
                </c:pt>
                <c:pt idx="16">
                  <c:v>23.838999999999999</c:v>
                </c:pt>
                <c:pt idx="17">
                  <c:v>29.497</c:v>
                </c:pt>
                <c:pt idx="18">
                  <c:v>22.044599999999999</c:v>
                </c:pt>
                <c:pt idx="19">
                  <c:v>22.488399999999999</c:v>
                </c:pt>
                <c:pt idx="20">
                  <c:v>17.102800000000002</c:v>
                </c:pt>
                <c:pt idx="21">
                  <c:v>14.517799999999999</c:v>
                </c:pt>
                <c:pt idx="22">
                  <c:v>18.758900000000001</c:v>
                </c:pt>
                <c:pt idx="23">
                  <c:v>12.0998</c:v>
                </c:pt>
                <c:pt idx="24">
                  <c:v>15.8939</c:v>
                </c:pt>
                <c:pt idx="25">
                  <c:v>21.646799999999999</c:v>
                </c:pt>
                <c:pt idx="26">
                  <c:v>15.7021</c:v>
                </c:pt>
                <c:pt idx="27">
                  <c:v>9.8104999999999993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24C8-47B4-81E8-AC8C0C83D0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20"/>
      </c:valAx>
    </c:plotArea>
    <c:legend>
      <c:legendPos val="t"/>
      <c:layout>
        <c:manualLayout>
          <c:xMode val="edge"/>
          <c:yMode val="edge"/>
          <c:x val="6.2521584472993497E-2"/>
          <c:y val="2.1367501218036367E-2"/>
          <c:w val="0.42282860201685318"/>
          <c:h val="6.1244165547878968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31</xdr:row>
      <xdr:rowOff>76201</xdr:rowOff>
    </xdr:from>
    <xdr:to>
      <xdr:col>9</xdr:col>
      <xdr:colOff>426720</xdr:colOff>
      <xdr:row>52</xdr:row>
      <xdr:rowOff>161925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7620</xdr:rowOff>
    </xdr:from>
    <xdr:to>
      <xdr:col>7</xdr:col>
      <xdr:colOff>731520</xdr:colOff>
      <xdr:row>42</xdr:row>
      <xdr:rowOff>38100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42</xdr:row>
      <xdr:rowOff>95250</xdr:rowOff>
    </xdr:from>
    <xdr:to>
      <xdr:col>8</xdr:col>
      <xdr:colOff>0</xdr:colOff>
      <xdr:row>53</xdr:row>
      <xdr:rowOff>57150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7619</xdr:rowOff>
    </xdr:from>
    <xdr:to>
      <xdr:col>9</xdr:col>
      <xdr:colOff>434340</xdr:colOff>
      <xdr:row>55</xdr:row>
      <xdr:rowOff>66674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190500</xdr:colOff>
      <xdr:row>4</xdr:row>
      <xdr:rowOff>9525</xdr:rowOff>
    </xdr:from>
    <xdr:to>
      <xdr:col>9</xdr:col>
      <xdr:colOff>477012</xdr:colOff>
      <xdr:row>34</xdr:row>
      <xdr:rowOff>256413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942975"/>
          <a:ext cx="5468112" cy="481888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42</xdr:row>
      <xdr:rowOff>1905</xdr:rowOff>
    </xdr:from>
    <xdr:to>
      <xdr:col>8</xdr:col>
      <xdr:colOff>0</xdr:colOff>
      <xdr:row>52</xdr:row>
      <xdr:rowOff>116205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7620</xdr:rowOff>
    </xdr:from>
    <xdr:to>
      <xdr:col>7</xdr:col>
      <xdr:colOff>731520</xdr:colOff>
      <xdr:row>42</xdr:row>
      <xdr:rowOff>38100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7619</xdr:rowOff>
    </xdr:from>
    <xdr:to>
      <xdr:col>9</xdr:col>
      <xdr:colOff>434340</xdr:colOff>
      <xdr:row>55</xdr:row>
      <xdr:rowOff>114300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200025</xdr:colOff>
      <xdr:row>4</xdr:row>
      <xdr:rowOff>19050</xdr:rowOff>
    </xdr:from>
    <xdr:to>
      <xdr:col>10</xdr:col>
      <xdr:colOff>762</xdr:colOff>
      <xdr:row>35</xdr:row>
      <xdr:rowOff>8763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025" y="952500"/>
          <a:ext cx="5468112" cy="48188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abSelected="1" workbookViewId="0"/>
  </sheetViews>
  <sheetFormatPr defaultColWidth="9.140625" defaultRowHeight="15" x14ac:dyDescent="0.25"/>
  <cols>
    <col min="1" max="1" width="13.85546875" style="3" customWidth="1"/>
    <col min="2" max="2" width="2.7109375" style="3" customWidth="1"/>
    <col min="3" max="3" width="1.7109375" style="3" customWidth="1"/>
    <col min="4" max="16384" width="9.140625" style="3"/>
  </cols>
  <sheetData>
    <row r="1" spans="1:14" ht="35.450000000000003" customHeight="1" x14ac:dyDescent="0.25">
      <c r="A1" s="1" t="s">
        <v>0</v>
      </c>
      <c r="B1" s="2"/>
      <c r="C1" s="2"/>
      <c r="D1" s="2"/>
      <c r="E1" s="2"/>
      <c r="F1" s="2"/>
      <c r="G1" s="2"/>
      <c r="H1" s="2"/>
    </row>
    <row r="2" spans="1:14" ht="13.9" customHeight="1" x14ac:dyDescent="0.25">
      <c r="A2" s="4"/>
      <c r="B2" s="2"/>
      <c r="C2" s="2"/>
      <c r="D2" s="2"/>
      <c r="E2" s="2"/>
      <c r="F2" s="2"/>
      <c r="G2" s="2"/>
      <c r="H2" s="2"/>
    </row>
    <row r="3" spans="1:14" x14ac:dyDescent="0.25">
      <c r="A3" s="5"/>
      <c r="N3" s="6"/>
    </row>
    <row r="4" spans="1:14" x14ac:dyDescent="0.25">
      <c r="A4" s="7" t="s">
        <v>1</v>
      </c>
    </row>
    <row r="5" spans="1:14" x14ac:dyDescent="0.25">
      <c r="A5" s="8" t="s">
        <v>2</v>
      </c>
      <c r="C5" s="5" t="s">
        <v>3</v>
      </c>
      <c r="H5" s="9"/>
      <c r="I5" s="9"/>
    </row>
    <row r="6" spans="1:14" x14ac:dyDescent="0.25">
      <c r="A6" s="8" t="s">
        <v>4</v>
      </c>
      <c r="C6" s="5" t="s">
        <v>5</v>
      </c>
      <c r="H6" s="9"/>
      <c r="I6" s="9"/>
    </row>
    <row r="7" spans="1:14" x14ac:dyDescent="0.25">
      <c r="A7" s="8" t="s">
        <v>6</v>
      </c>
      <c r="C7" s="5" t="s">
        <v>7</v>
      </c>
      <c r="H7" s="9"/>
    </row>
    <row r="8" spans="1:14" x14ac:dyDescent="0.25">
      <c r="A8" s="5"/>
      <c r="B8" s="5"/>
      <c r="C8" s="10"/>
      <c r="H8" s="9"/>
      <c r="I8" s="9"/>
    </row>
    <row r="9" spans="1:14" x14ac:dyDescent="0.25">
      <c r="A9" s="7" t="s">
        <v>8</v>
      </c>
    </row>
    <row r="10" spans="1:14" x14ac:dyDescent="0.25">
      <c r="A10" s="8" t="s">
        <v>9</v>
      </c>
      <c r="C10" s="5" t="s">
        <v>10</v>
      </c>
    </row>
    <row r="11" spans="1:14" x14ac:dyDescent="0.25">
      <c r="A11" s="8" t="s">
        <v>11</v>
      </c>
      <c r="C11" s="5" t="s">
        <v>12</v>
      </c>
    </row>
    <row r="12" spans="1:14" x14ac:dyDescent="0.25">
      <c r="A12" s="8" t="s">
        <v>13</v>
      </c>
      <c r="C12" s="5" t="s">
        <v>14</v>
      </c>
    </row>
    <row r="13" spans="1:14" x14ac:dyDescent="0.25">
      <c r="A13" s="8" t="s">
        <v>15</v>
      </c>
      <c r="C13" s="5" t="s">
        <v>16</v>
      </c>
    </row>
    <row r="14" spans="1:14" x14ac:dyDescent="0.25">
      <c r="A14" s="8" t="s">
        <v>17</v>
      </c>
      <c r="C14" s="5" t="s">
        <v>18</v>
      </c>
      <c r="N14" s="6"/>
    </row>
    <row r="15" spans="1:14" x14ac:dyDescent="0.25">
      <c r="B15" s="5"/>
    </row>
    <row r="16" spans="1:14" x14ac:dyDescent="0.25">
      <c r="A16" s="7" t="s">
        <v>19</v>
      </c>
      <c r="B16" s="11"/>
    </row>
    <row r="17" spans="1:4" x14ac:dyDescent="0.25">
      <c r="A17" s="8" t="s">
        <v>20</v>
      </c>
      <c r="C17" s="5" t="s">
        <v>14</v>
      </c>
      <c r="D17" s="5"/>
    </row>
    <row r="18" spans="1:4" x14ac:dyDescent="0.25">
      <c r="A18" s="8" t="s">
        <v>21</v>
      </c>
      <c r="C18" s="5" t="s">
        <v>22</v>
      </c>
      <c r="D18" s="5"/>
    </row>
    <row r="19" spans="1:4" x14ac:dyDescent="0.25">
      <c r="A19" s="8"/>
      <c r="C19" s="5"/>
      <c r="D19" s="5"/>
    </row>
    <row r="20" spans="1:4" x14ac:dyDescent="0.25">
      <c r="A20" s="12"/>
    </row>
  </sheetData>
  <hyperlinks>
    <hyperlink ref="A5" location="'13.1,,1'!$A$3" display="Tabulka 13.1: Osoby v ČR nakupující na internetu, 2024"/>
    <hyperlink ref="A6" location="'13.2,,2'!$A$3" display="Tabulka 13.2: Osoby v ČR, které nakoupily na internetu v posledních 3 měsících"/>
    <hyperlink ref="A7" location="'13.3,,4'!$A$3" display="Tabulka 13.3: Osoby v ČR, které nakoupily na internetu v posledních 12 měsících"/>
    <hyperlink ref="A10" location="'13.1,,1'!$A$31" display="Graf 13.1: Osoby v ČR podle toho, kdy naposledy nakoupily na internetu, 2024"/>
    <hyperlink ref="A11" location="'13.2,,2'!$A$30" display="Graf 13.2: Osoby v ČR podle věku a vzdělání, které nakoupily na internetu v posledních 3 měsících, 2009 až 2024"/>
    <hyperlink ref="A12" location="'13._1,,3'!$A$36" display="Graf 13.3: Osoby v zemích EU, které nakoupily na internetu v posledních 3 měsících, 2023"/>
    <hyperlink ref="A13" location="'13.3,,4'!$A$30" display="Graf 13.4: Osoby v ČR podle věku a vzdělání, které nakoupily na internetu v posledních 12 měsících, 2009 až 2024"/>
    <hyperlink ref="A14" location="'13._2,,5'!$A$36" display="Graf 13.5: Osoby v zemích EU, které nakoupily na internetu v posledních 12 měsících, 2023"/>
    <hyperlink ref="A17" location="'13._1,,3'!$A$3" display="Kartogram 13.1: Osoby v zemích EU, které nakoupily na internetu v posledních 3 měsících, 2023"/>
    <hyperlink ref="A18" location="'13._2,,5'!$A$3" display="Kartogram 13.2: Osoby v EU, které nakoupily na internetu v posledních 12 měsících, 2023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V63"/>
  <sheetViews>
    <sheetView showGridLines="0" zoomScaleNormal="100" zoomScaleSheetLayoutView="100" workbookViewId="0">
      <selection activeCell="A5" sqref="A5:A6"/>
    </sheetView>
  </sheetViews>
  <sheetFormatPr defaultColWidth="9.140625" defaultRowHeight="9.75" x14ac:dyDescent="0.2"/>
  <cols>
    <col min="1" max="1" width="21.28515625" style="15" customWidth="1"/>
    <col min="2" max="17" width="7.28515625" style="15" customWidth="1"/>
    <col min="18" max="16384" width="9.140625" style="15"/>
  </cols>
  <sheetData>
    <row r="1" spans="1:14" ht="30" customHeight="1" x14ac:dyDescent="0.2">
      <c r="A1" s="13" t="s">
        <v>23</v>
      </c>
      <c r="B1" s="13"/>
      <c r="C1" s="13"/>
      <c r="D1" s="13"/>
      <c r="E1" s="13"/>
      <c r="F1" s="13"/>
      <c r="G1" s="13"/>
      <c r="H1" s="13"/>
      <c r="I1" s="13"/>
      <c r="J1" s="13"/>
      <c r="K1" s="14"/>
      <c r="L1" s="14"/>
      <c r="M1" s="14"/>
      <c r="N1" s="14"/>
    </row>
    <row r="2" spans="1:14" ht="12" customHeight="1" x14ac:dyDescent="0.2">
      <c r="A2" s="16"/>
      <c r="B2" s="16"/>
      <c r="C2" s="16"/>
      <c r="D2" s="16"/>
      <c r="E2" s="16"/>
      <c r="F2" s="16"/>
      <c r="G2" s="16"/>
      <c r="H2" s="16"/>
      <c r="I2" s="16"/>
      <c r="J2" s="16"/>
    </row>
    <row r="3" spans="1:14" ht="16.7" customHeight="1" x14ac:dyDescent="0.2">
      <c r="A3" s="17" t="s">
        <v>24</v>
      </c>
      <c r="B3" s="16"/>
      <c r="C3" s="16"/>
      <c r="D3" s="16"/>
      <c r="E3" s="16"/>
      <c r="F3" s="16"/>
      <c r="G3" s="16"/>
      <c r="H3" s="16"/>
      <c r="I3" s="16"/>
      <c r="J3" s="16"/>
    </row>
    <row r="4" spans="1:14" ht="12" customHeight="1" thickBot="1" x14ac:dyDescent="0.25">
      <c r="A4" s="18"/>
      <c r="B4" s="16"/>
      <c r="C4" s="16"/>
      <c r="D4" s="16"/>
      <c r="E4" s="16"/>
      <c r="F4" s="16"/>
      <c r="G4" s="16"/>
      <c r="H4" s="16"/>
      <c r="I4" s="16"/>
      <c r="J4" s="16"/>
    </row>
    <row r="5" spans="1:14" ht="29.25" customHeight="1" x14ac:dyDescent="0.2">
      <c r="A5" s="119"/>
      <c r="B5" s="121" t="s">
        <v>25</v>
      </c>
      <c r="C5" s="121"/>
      <c r="D5" s="121"/>
      <c r="E5" s="121" t="s">
        <v>26</v>
      </c>
      <c r="F5" s="121"/>
      <c r="G5" s="121"/>
      <c r="H5" s="121" t="s">
        <v>27</v>
      </c>
      <c r="I5" s="121"/>
      <c r="J5" s="122"/>
    </row>
    <row r="6" spans="1:14" ht="12" customHeight="1" thickBot="1" x14ac:dyDescent="0.25">
      <c r="A6" s="120"/>
      <c r="B6" s="19" t="s">
        <v>28</v>
      </c>
      <c r="C6" s="20" t="s">
        <v>29</v>
      </c>
      <c r="D6" s="21" t="s">
        <v>30</v>
      </c>
      <c r="E6" s="19" t="s">
        <v>28</v>
      </c>
      <c r="F6" s="20" t="s">
        <v>29</v>
      </c>
      <c r="G6" s="21" t="s">
        <v>31</v>
      </c>
      <c r="H6" s="19" t="s">
        <v>28</v>
      </c>
      <c r="I6" s="20" t="s">
        <v>29</v>
      </c>
      <c r="J6" s="22" t="s">
        <v>32</v>
      </c>
    </row>
    <row r="7" spans="1:14" ht="12" customHeight="1" x14ac:dyDescent="0.2">
      <c r="A7" s="23" t="s">
        <v>33</v>
      </c>
      <c r="B7" s="24">
        <v>5867.7</v>
      </c>
      <c r="C7" s="25">
        <v>67.735399999999998</v>
      </c>
      <c r="D7" s="26">
        <v>76.530699999999996</v>
      </c>
      <c r="E7" s="24">
        <v>6435.2</v>
      </c>
      <c r="F7" s="25">
        <v>74.286199999999994</v>
      </c>
      <c r="G7" s="26">
        <v>83.932100000000005</v>
      </c>
      <c r="H7" s="24">
        <v>6923</v>
      </c>
      <c r="I7" s="25">
        <v>79.917299999999997</v>
      </c>
      <c r="J7" s="27">
        <v>90.294399999999996</v>
      </c>
    </row>
    <row r="8" spans="1:14" ht="12" customHeight="1" x14ac:dyDescent="0.2">
      <c r="A8" s="28" t="s">
        <v>34</v>
      </c>
      <c r="B8" s="29"/>
      <c r="C8" s="30"/>
      <c r="D8" s="31"/>
      <c r="E8" s="29"/>
      <c r="F8" s="30"/>
      <c r="G8" s="31"/>
      <c r="H8" s="29"/>
      <c r="I8" s="30"/>
      <c r="J8" s="32"/>
    </row>
    <row r="9" spans="1:14" ht="12" customHeight="1" x14ac:dyDescent="0.2">
      <c r="A9" s="33" t="s">
        <v>35</v>
      </c>
      <c r="B9" s="34">
        <v>2745</v>
      </c>
      <c r="C9" s="35">
        <v>66.986199999999997</v>
      </c>
      <c r="D9" s="36">
        <v>75.2346</v>
      </c>
      <c r="E9" s="34">
        <v>2999.3</v>
      </c>
      <c r="F9" s="35">
        <v>73.1935</v>
      </c>
      <c r="G9" s="36">
        <v>82.206299999999999</v>
      </c>
      <c r="H9" s="34">
        <v>3268.6</v>
      </c>
      <c r="I9" s="35">
        <v>79.764600000000002</v>
      </c>
      <c r="J9" s="37">
        <v>89.586500000000001</v>
      </c>
    </row>
    <row r="10" spans="1:14" ht="12" customHeight="1" x14ac:dyDescent="0.2">
      <c r="A10" s="33" t="s">
        <v>36</v>
      </c>
      <c r="B10" s="34">
        <v>3122.7</v>
      </c>
      <c r="C10" s="35">
        <v>68.407899999999998</v>
      </c>
      <c r="D10" s="36">
        <v>77.707499999999996</v>
      </c>
      <c r="E10" s="34">
        <v>3435.8</v>
      </c>
      <c r="F10" s="35">
        <v>75.266999999999996</v>
      </c>
      <c r="G10" s="36">
        <v>85.498999999999995</v>
      </c>
      <c r="H10" s="34">
        <v>3654.4</v>
      </c>
      <c r="I10" s="35">
        <v>80.054400000000001</v>
      </c>
      <c r="J10" s="37">
        <v>90.937200000000004</v>
      </c>
    </row>
    <row r="11" spans="1:14" ht="12" customHeight="1" x14ac:dyDescent="0.2">
      <c r="A11" s="28" t="s">
        <v>37</v>
      </c>
      <c r="B11" s="29"/>
      <c r="C11" s="30"/>
      <c r="D11" s="31"/>
      <c r="E11" s="29"/>
      <c r="F11" s="30"/>
      <c r="G11" s="31"/>
      <c r="H11" s="29"/>
      <c r="I11" s="30"/>
      <c r="J11" s="32"/>
    </row>
    <row r="12" spans="1:14" ht="12" customHeight="1" x14ac:dyDescent="0.2">
      <c r="A12" s="33" t="s">
        <v>38</v>
      </c>
      <c r="B12" s="34">
        <v>843.8</v>
      </c>
      <c r="C12" s="35">
        <v>88.568200000000004</v>
      </c>
      <c r="D12" s="36">
        <v>88.836699999999993</v>
      </c>
      <c r="E12" s="34">
        <v>885.6</v>
      </c>
      <c r="F12" s="35">
        <v>92.960499999999996</v>
      </c>
      <c r="G12" s="36">
        <v>93.2423</v>
      </c>
      <c r="H12" s="34">
        <v>911.7</v>
      </c>
      <c r="I12" s="35">
        <v>95.700400000000002</v>
      </c>
      <c r="J12" s="37">
        <v>95.990499999999997</v>
      </c>
    </row>
    <row r="13" spans="1:14" ht="12" customHeight="1" x14ac:dyDescent="0.2">
      <c r="A13" s="33" t="s">
        <v>39</v>
      </c>
      <c r="B13" s="34">
        <v>1103.4000000000001</v>
      </c>
      <c r="C13" s="35">
        <v>92.847200000000001</v>
      </c>
      <c r="D13" s="36">
        <v>93.063500000000005</v>
      </c>
      <c r="E13" s="34">
        <v>1142.0999999999999</v>
      </c>
      <c r="F13" s="35">
        <v>96.104200000000006</v>
      </c>
      <c r="G13" s="36">
        <v>96.328100000000006</v>
      </c>
      <c r="H13" s="34">
        <v>1172.8</v>
      </c>
      <c r="I13" s="35">
        <v>98.683999999999997</v>
      </c>
      <c r="J13" s="37">
        <v>98.913899999999998</v>
      </c>
    </row>
    <row r="14" spans="1:14" ht="12" customHeight="1" x14ac:dyDescent="0.2">
      <c r="A14" s="33" t="s">
        <v>40</v>
      </c>
      <c r="B14" s="34">
        <v>1285.3</v>
      </c>
      <c r="C14" s="35">
        <v>87.650300000000001</v>
      </c>
      <c r="D14" s="36">
        <v>87.961399999999998</v>
      </c>
      <c r="E14" s="34">
        <v>1366.3</v>
      </c>
      <c r="F14" s="35">
        <v>93.170900000000003</v>
      </c>
      <c r="G14" s="36">
        <v>93.501599999999996</v>
      </c>
      <c r="H14" s="34">
        <v>1422.2</v>
      </c>
      <c r="I14" s="35">
        <v>96.985900000000001</v>
      </c>
      <c r="J14" s="37">
        <v>97.330200000000005</v>
      </c>
    </row>
    <row r="15" spans="1:14" ht="12" customHeight="1" x14ac:dyDescent="0.2">
      <c r="A15" s="33" t="s">
        <v>41</v>
      </c>
      <c r="B15" s="34">
        <v>1309.5999999999999</v>
      </c>
      <c r="C15" s="35">
        <v>79.454899999999995</v>
      </c>
      <c r="D15" s="36">
        <v>80.921700000000001</v>
      </c>
      <c r="E15" s="34">
        <v>1429.1</v>
      </c>
      <c r="F15" s="35">
        <v>86.703100000000006</v>
      </c>
      <c r="G15" s="36">
        <v>88.303700000000006</v>
      </c>
      <c r="H15" s="34">
        <v>1528.1</v>
      </c>
      <c r="I15" s="35">
        <v>92.711500000000001</v>
      </c>
      <c r="J15" s="37">
        <v>94.423000000000002</v>
      </c>
    </row>
    <row r="16" spans="1:14" ht="12" customHeight="1" x14ac:dyDescent="0.2">
      <c r="A16" s="33" t="s">
        <v>42</v>
      </c>
      <c r="B16" s="34">
        <v>786.9</v>
      </c>
      <c r="C16" s="35">
        <v>64.125799999999998</v>
      </c>
      <c r="D16" s="36">
        <v>67.946600000000004</v>
      </c>
      <c r="E16" s="34">
        <v>925</v>
      </c>
      <c r="F16" s="35">
        <v>75.377200000000002</v>
      </c>
      <c r="G16" s="36">
        <v>79.868499999999997</v>
      </c>
      <c r="H16" s="34">
        <v>996.4</v>
      </c>
      <c r="I16" s="35">
        <v>81.194800000000001</v>
      </c>
      <c r="J16" s="37">
        <v>86.032700000000006</v>
      </c>
    </row>
    <row r="17" spans="1:22" ht="12" customHeight="1" x14ac:dyDescent="0.2">
      <c r="A17" s="33" t="s">
        <v>43</v>
      </c>
      <c r="B17" s="34">
        <v>411.2</v>
      </c>
      <c r="C17" s="35">
        <v>33.222999999999999</v>
      </c>
      <c r="D17" s="36">
        <v>45.724600000000002</v>
      </c>
      <c r="E17" s="34">
        <v>521.6</v>
      </c>
      <c r="F17" s="35">
        <v>42.141599999999997</v>
      </c>
      <c r="G17" s="36">
        <v>57.999200000000002</v>
      </c>
      <c r="H17" s="34">
        <v>665.5</v>
      </c>
      <c r="I17" s="35">
        <v>53.771299999999997</v>
      </c>
      <c r="J17" s="37">
        <v>74.005099999999999</v>
      </c>
    </row>
    <row r="18" spans="1:22" ht="12" customHeight="1" x14ac:dyDescent="0.2">
      <c r="A18" s="33" t="s">
        <v>44</v>
      </c>
      <c r="B18" s="34">
        <v>127.4</v>
      </c>
      <c r="C18" s="35">
        <v>13.528499999999999</v>
      </c>
      <c r="D18" s="36">
        <v>32.2973</v>
      </c>
      <c r="E18" s="34">
        <v>165.5</v>
      </c>
      <c r="F18" s="35">
        <v>17.566600000000001</v>
      </c>
      <c r="G18" s="36">
        <v>41.9377</v>
      </c>
      <c r="H18" s="34">
        <v>226.2</v>
      </c>
      <c r="I18" s="35">
        <v>24.0139</v>
      </c>
      <c r="J18" s="37">
        <v>57.329700000000003</v>
      </c>
    </row>
    <row r="19" spans="1:22" ht="12" customHeight="1" x14ac:dyDescent="0.2">
      <c r="A19" s="28" t="s">
        <v>45</v>
      </c>
      <c r="B19" s="29"/>
      <c r="C19" s="30"/>
      <c r="D19" s="31"/>
      <c r="E19" s="29"/>
      <c r="F19" s="30"/>
      <c r="G19" s="31"/>
      <c r="H19" s="29"/>
      <c r="I19" s="30"/>
      <c r="J19" s="32"/>
    </row>
    <row r="20" spans="1:22" ht="12" customHeight="1" x14ac:dyDescent="0.2">
      <c r="A20" s="33" t="s">
        <v>46</v>
      </c>
      <c r="B20" s="34">
        <v>154.80000000000001</v>
      </c>
      <c r="C20" s="35">
        <v>52.934100000000001</v>
      </c>
      <c r="D20" s="36">
        <v>58.002000000000002</v>
      </c>
      <c r="E20" s="34">
        <v>177.9</v>
      </c>
      <c r="F20" s="35">
        <v>60.838099999999997</v>
      </c>
      <c r="G20" s="36">
        <v>66.662700000000001</v>
      </c>
      <c r="H20" s="34">
        <v>210.5</v>
      </c>
      <c r="I20" s="35">
        <v>71.983400000000003</v>
      </c>
      <c r="J20" s="37">
        <v>78.875</v>
      </c>
    </row>
    <row r="21" spans="1:22" ht="12" customHeight="1" x14ac:dyDescent="0.2">
      <c r="A21" s="33" t="s">
        <v>47</v>
      </c>
      <c r="B21" s="34">
        <v>1229</v>
      </c>
      <c r="C21" s="35">
        <v>67.785700000000006</v>
      </c>
      <c r="D21" s="36">
        <v>70.273600000000002</v>
      </c>
      <c r="E21" s="34">
        <v>1420.2</v>
      </c>
      <c r="F21" s="35">
        <v>78.329499999999996</v>
      </c>
      <c r="G21" s="36">
        <v>81.204400000000007</v>
      </c>
      <c r="H21" s="34">
        <v>1567.2</v>
      </c>
      <c r="I21" s="35">
        <v>86.435599999999994</v>
      </c>
      <c r="J21" s="37">
        <v>89.608000000000004</v>
      </c>
    </row>
    <row r="22" spans="1:22" ht="12" customHeight="1" x14ac:dyDescent="0.2">
      <c r="A22" s="33" t="s">
        <v>48</v>
      </c>
      <c r="B22" s="34">
        <v>1776.6</v>
      </c>
      <c r="C22" s="35">
        <v>87.101900000000001</v>
      </c>
      <c r="D22" s="36">
        <v>87.689400000000006</v>
      </c>
      <c r="E22" s="34">
        <v>1905.7</v>
      </c>
      <c r="F22" s="35">
        <v>93.430599999999998</v>
      </c>
      <c r="G22" s="36">
        <v>94.060699999999997</v>
      </c>
      <c r="H22" s="34">
        <v>1971.2</v>
      </c>
      <c r="I22" s="35">
        <v>96.643299999999996</v>
      </c>
      <c r="J22" s="37">
        <v>97.295100000000005</v>
      </c>
    </row>
    <row r="23" spans="1:22" ht="12" customHeight="1" x14ac:dyDescent="0.2">
      <c r="A23" s="33" t="s">
        <v>49</v>
      </c>
      <c r="B23" s="34">
        <v>1324.9</v>
      </c>
      <c r="C23" s="35">
        <v>95.654399999999995</v>
      </c>
      <c r="D23" s="36">
        <v>95.891999999999996</v>
      </c>
      <c r="E23" s="34">
        <v>1358.7</v>
      </c>
      <c r="F23" s="35">
        <v>98.097499999999997</v>
      </c>
      <c r="G23" s="36">
        <v>98.341099999999997</v>
      </c>
      <c r="H23" s="34">
        <v>1370.7</v>
      </c>
      <c r="I23" s="35">
        <v>98.959400000000002</v>
      </c>
      <c r="J23" s="37">
        <v>99.205200000000005</v>
      </c>
      <c r="L23" s="38"/>
    </row>
    <row r="24" spans="1:22" ht="12" customHeight="1" x14ac:dyDescent="0.2">
      <c r="A24" s="28" t="s">
        <v>50</v>
      </c>
      <c r="B24" s="29"/>
      <c r="C24" s="30"/>
      <c r="D24" s="31"/>
      <c r="E24" s="29"/>
      <c r="F24" s="30"/>
      <c r="G24" s="31"/>
      <c r="H24" s="29"/>
      <c r="I24" s="30"/>
      <c r="J24" s="32"/>
    </row>
    <row r="25" spans="1:22" ht="12" customHeight="1" x14ac:dyDescent="0.2">
      <c r="A25" s="33" t="s">
        <v>51</v>
      </c>
      <c r="B25" s="34">
        <v>4196.1000000000004</v>
      </c>
      <c r="C25" s="35">
        <v>83.089799999999997</v>
      </c>
      <c r="D25" s="36">
        <v>84.152900000000002</v>
      </c>
      <c r="E25" s="34">
        <v>4546.3</v>
      </c>
      <c r="F25" s="35">
        <v>90.024900000000002</v>
      </c>
      <c r="G25" s="36">
        <v>91.1768</v>
      </c>
      <c r="H25" s="34">
        <v>4766.8</v>
      </c>
      <c r="I25" s="35">
        <v>94.391499999999994</v>
      </c>
      <c r="J25" s="37">
        <v>95.599199999999996</v>
      </c>
    </row>
    <row r="26" spans="1:22" ht="12" customHeight="1" x14ac:dyDescent="0.2">
      <c r="A26" s="33" t="s">
        <v>52</v>
      </c>
      <c r="B26" s="34">
        <v>316.5</v>
      </c>
      <c r="C26" s="35">
        <v>89.363900000000001</v>
      </c>
      <c r="D26" s="36">
        <v>89.566900000000004</v>
      </c>
      <c r="E26" s="34">
        <v>324</v>
      </c>
      <c r="F26" s="35">
        <v>91.497</v>
      </c>
      <c r="G26" s="36">
        <v>91.704800000000006</v>
      </c>
      <c r="H26" s="34">
        <v>343</v>
      </c>
      <c r="I26" s="35">
        <v>96.867500000000007</v>
      </c>
      <c r="J26" s="37">
        <v>97.087599999999995</v>
      </c>
    </row>
    <row r="27" spans="1:22" ht="12" customHeight="1" x14ac:dyDescent="0.2">
      <c r="A27" s="33" t="s">
        <v>53</v>
      </c>
      <c r="B27" s="34">
        <v>658.2</v>
      </c>
      <c r="C27" s="35">
        <v>89.210800000000006</v>
      </c>
      <c r="D27" s="36">
        <v>89.210800000000006</v>
      </c>
      <c r="E27" s="34">
        <v>692.5</v>
      </c>
      <c r="F27" s="35">
        <v>93.855699999999999</v>
      </c>
      <c r="G27" s="36">
        <v>93.855699999999999</v>
      </c>
      <c r="H27" s="34">
        <v>708.5</v>
      </c>
      <c r="I27" s="35">
        <v>96.026700000000005</v>
      </c>
      <c r="J27" s="37">
        <v>96.026700000000005</v>
      </c>
    </row>
    <row r="28" spans="1:22" ht="12" customHeight="1" x14ac:dyDescent="0.2">
      <c r="A28" s="33" t="s">
        <v>54</v>
      </c>
      <c r="B28" s="34">
        <v>552</v>
      </c>
      <c r="C28" s="35">
        <v>24.786899999999999</v>
      </c>
      <c r="D28" s="36">
        <v>41.557600000000001</v>
      </c>
      <c r="E28" s="34">
        <v>704.1</v>
      </c>
      <c r="F28" s="35">
        <v>31.613199999999999</v>
      </c>
      <c r="G28" s="36">
        <v>53.002499999999998</v>
      </c>
      <c r="H28" s="34">
        <v>903.6</v>
      </c>
      <c r="I28" s="35">
        <v>40.573399999999999</v>
      </c>
      <c r="J28" s="37">
        <v>68.025000000000006</v>
      </c>
    </row>
    <row r="29" spans="1:22" ht="12" customHeight="1" x14ac:dyDescent="0.2">
      <c r="A29" s="33" t="s">
        <v>55</v>
      </c>
      <c r="B29" s="34">
        <v>56.5</v>
      </c>
      <c r="C29" s="35">
        <v>39.124200000000002</v>
      </c>
      <c r="D29" s="36" t="s">
        <v>56</v>
      </c>
      <c r="E29" s="34">
        <v>69.099999999999994</v>
      </c>
      <c r="F29" s="35">
        <v>47.820900000000002</v>
      </c>
      <c r="G29" s="36" t="s">
        <v>56</v>
      </c>
      <c r="H29" s="34">
        <v>83.6</v>
      </c>
      <c r="I29" s="35">
        <v>57.882300000000001</v>
      </c>
      <c r="J29" s="37">
        <v>67.036799999999999</v>
      </c>
      <c r="M29" s="39"/>
      <c r="N29" s="39"/>
      <c r="O29" s="39"/>
      <c r="P29" s="39"/>
      <c r="Q29" s="39"/>
    </row>
    <row r="30" spans="1:22" ht="12" customHeight="1" x14ac:dyDescent="0.2">
      <c r="A30" s="16"/>
      <c r="B30" s="16"/>
      <c r="C30" s="16"/>
      <c r="D30" s="16"/>
      <c r="E30" s="16"/>
      <c r="F30" s="16"/>
      <c r="G30" s="16"/>
      <c r="H30" s="16"/>
      <c r="I30" s="16"/>
      <c r="J30" s="16"/>
      <c r="M30" s="39"/>
      <c r="N30" s="39"/>
      <c r="O30" s="39"/>
      <c r="P30" s="39"/>
      <c r="Q30" s="39"/>
    </row>
    <row r="31" spans="1:22" ht="16.7" customHeight="1" x14ac:dyDescent="0.2">
      <c r="A31" s="17" t="s">
        <v>57</v>
      </c>
      <c r="B31" s="16"/>
      <c r="C31" s="16"/>
      <c r="D31" s="16"/>
      <c r="E31" s="16"/>
      <c r="F31" s="16"/>
      <c r="G31" s="16"/>
      <c r="H31" s="16"/>
      <c r="I31" s="16"/>
      <c r="J31" s="16"/>
      <c r="M31" s="39"/>
      <c r="N31" s="39" t="s">
        <v>58</v>
      </c>
      <c r="O31" s="39" t="s">
        <v>59</v>
      </c>
      <c r="P31" s="39" t="s">
        <v>60</v>
      </c>
      <c r="Q31" s="39"/>
    </row>
    <row r="32" spans="1:22" s="41" customFormat="1" ht="12" customHeight="1" x14ac:dyDescent="0.2">
      <c r="A32" s="16"/>
      <c r="B32" s="16"/>
      <c r="C32" s="16"/>
      <c r="D32" s="16"/>
      <c r="E32" s="16"/>
      <c r="F32" s="16"/>
      <c r="G32" s="16"/>
      <c r="H32" s="16"/>
      <c r="I32" s="16"/>
      <c r="J32" s="40"/>
      <c r="L32" s="15"/>
      <c r="M32" s="39" t="s">
        <v>33</v>
      </c>
      <c r="N32" s="42">
        <f>C7</f>
        <v>67.735399999999998</v>
      </c>
      <c r="O32" s="43">
        <f>F7-C7</f>
        <v>6.5507999999999953</v>
      </c>
      <c r="P32" s="43">
        <f>I7-F7</f>
        <v>5.6311000000000035</v>
      </c>
      <c r="Q32" s="39"/>
      <c r="R32" s="15"/>
      <c r="S32" s="15"/>
      <c r="T32" s="15"/>
      <c r="U32" s="15"/>
      <c r="V32" s="15"/>
    </row>
    <row r="33" spans="1:22" s="41" customFormat="1" ht="12" customHeight="1" x14ac:dyDescent="0.2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5"/>
      <c r="L33" s="15"/>
      <c r="M33" s="39"/>
      <c r="N33" s="42"/>
      <c r="O33" s="43"/>
      <c r="P33" s="43"/>
      <c r="Q33" s="39"/>
      <c r="R33" s="15"/>
      <c r="S33" s="15"/>
      <c r="T33" s="15"/>
      <c r="U33" s="15"/>
      <c r="V33" s="15"/>
    </row>
    <row r="34" spans="1:22" ht="12" customHeight="1" x14ac:dyDescent="0.2">
      <c r="A34" s="16"/>
      <c r="B34" s="16"/>
      <c r="C34" s="16"/>
      <c r="D34" s="16"/>
      <c r="E34" s="16"/>
      <c r="F34" s="16"/>
      <c r="G34" s="16"/>
      <c r="H34" s="16"/>
      <c r="I34" s="16"/>
      <c r="J34" s="16"/>
      <c r="M34" s="39" t="s">
        <v>35</v>
      </c>
      <c r="N34" s="42">
        <f>C9</f>
        <v>66.986199999999997</v>
      </c>
      <c r="O34" s="43">
        <f>F9-C9</f>
        <v>6.2073000000000036</v>
      </c>
      <c r="P34" s="43">
        <f>I9-F9</f>
        <v>6.5711000000000013</v>
      </c>
      <c r="Q34" s="39"/>
    </row>
    <row r="35" spans="1:22" ht="12" customHeight="1" x14ac:dyDescent="0.2">
      <c r="A35" s="16"/>
      <c r="B35" s="16"/>
      <c r="C35" s="16"/>
      <c r="D35" s="16"/>
      <c r="E35" s="16"/>
      <c r="F35" s="16"/>
      <c r="G35" s="16"/>
      <c r="H35" s="16"/>
      <c r="I35" s="16"/>
      <c r="J35" s="16"/>
      <c r="M35" s="39" t="s">
        <v>36</v>
      </c>
      <c r="N35" s="42">
        <f>C10</f>
        <v>68.407899999999998</v>
      </c>
      <c r="O35" s="43">
        <f>F10-C10</f>
        <v>6.859099999999998</v>
      </c>
      <c r="P35" s="43">
        <f>I10-F10</f>
        <v>4.7874000000000052</v>
      </c>
      <c r="Q35" s="39"/>
    </row>
    <row r="36" spans="1:22" ht="12" customHeight="1" x14ac:dyDescent="0.2">
      <c r="A36" s="16"/>
      <c r="B36" s="16"/>
      <c r="C36" s="16"/>
      <c r="D36" s="16"/>
      <c r="E36" s="16"/>
      <c r="F36" s="16"/>
      <c r="G36" s="16"/>
      <c r="H36" s="16"/>
      <c r="I36" s="16"/>
      <c r="J36" s="16"/>
      <c r="M36" s="39"/>
      <c r="N36" s="42"/>
      <c r="O36" s="43"/>
      <c r="P36" s="43"/>
      <c r="Q36" s="39"/>
    </row>
    <row r="37" spans="1:22" ht="12" customHeight="1" x14ac:dyDescent="0.2">
      <c r="A37" s="16"/>
      <c r="B37" s="16"/>
      <c r="C37" s="16"/>
      <c r="D37" s="16"/>
      <c r="E37" s="16"/>
      <c r="F37" s="16"/>
      <c r="G37" s="16"/>
      <c r="H37" s="16"/>
      <c r="I37" s="16"/>
      <c r="J37" s="16"/>
      <c r="M37" s="39" t="s">
        <v>38</v>
      </c>
      <c r="N37" s="42">
        <f t="shared" ref="N37:N43" si="0">C12</f>
        <v>88.568200000000004</v>
      </c>
      <c r="O37" s="43">
        <f t="shared" ref="O37:O43" si="1">F12-C12</f>
        <v>4.3922999999999917</v>
      </c>
      <c r="P37" s="43">
        <f t="shared" ref="P37:P43" si="2">I12-F12</f>
        <v>2.7399000000000058</v>
      </c>
      <c r="Q37" s="39"/>
    </row>
    <row r="38" spans="1:22" ht="12" customHeight="1" x14ac:dyDescent="0.2">
      <c r="A38" s="16"/>
      <c r="B38" s="16"/>
      <c r="C38" s="16"/>
      <c r="D38" s="16"/>
      <c r="E38" s="16"/>
      <c r="F38" s="16"/>
      <c r="G38" s="16"/>
      <c r="H38" s="16"/>
      <c r="I38" s="16"/>
      <c r="J38" s="16"/>
      <c r="M38" s="39" t="s">
        <v>39</v>
      </c>
      <c r="N38" s="42">
        <f t="shared" si="0"/>
        <v>92.847200000000001</v>
      </c>
      <c r="O38" s="43">
        <f t="shared" si="1"/>
        <v>3.257000000000005</v>
      </c>
      <c r="P38" s="43">
        <f t="shared" si="2"/>
        <v>2.5797999999999917</v>
      </c>
      <c r="Q38" s="39"/>
    </row>
    <row r="39" spans="1:22" ht="12" customHeight="1" x14ac:dyDescent="0.2">
      <c r="A39" s="16"/>
      <c r="B39" s="16"/>
      <c r="C39" s="16"/>
      <c r="D39" s="16"/>
      <c r="E39" s="16"/>
      <c r="F39" s="16"/>
      <c r="G39" s="16"/>
      <c r="H39" s="16"/>
      <c r="I39" s="16"/>
      <c r="J39" s="16"/>
      <c r="M39" s="39" t="s">
        <v>40</v>
      </c>
      <c r="N39" s="42">
        <f t="shared" si="0"/>
        <v>87.650300000000001</v>
      </c>
      <c r="O39" s="43">
        <f t="shared" si="1"/>
        <v>5.5206000000000017</v>
      </c>
      <c r="P39" s="43">
        <f t="shared" si="2"/>
        <v>3.8149999999999977</v>
      </c>
      <c r="Q39" s="39"/>
    </row>
    <row r="40" spans="1:22" ht="12" customHeight="1" x14ac:dyDescent="0.2">
      <c r="A40" s="16"/>
      <c r="B40" s="16"/>
      <c r="C40" s="16"/>
      <c r="D40" s="16"/>
      <c r="E40" s="16"/>
      <c r="F40" s="16"/>
      <c r="G40" s="16"/>
      <c r="H40" s="16"/>
      <c r="I40" s="16"/>
      <c r="J40" s="16"/>
      <c r="M40" s="39" t="s">
        <v>41</v>
      </c>
      <c r="N40" s="42">
        <f t="shared" si="0"/>
        <v>79.454899999999995</v>
      </c>
      <c r="O40" s="43">
        <f t="shared" si="1"/>
        <v>7.2482000000000113</v>
      </c>
      <c r="P40" s="43">
        <f t="shared" si="2"/>
        <v>6.0083999999999946</v>
      </c>
      <c r="Q40" s="39"/>
    </row>
    <row r="41" spans="1:22" ht="12" customHeight="1" x14ac:dyDescent="0.2">
      <c r="A41" s="16"/>
      <c r="B41" s="16"/>
      <c r="C41" s="16"/>
      <c r="D41" s="16"/>
      <c r="E41" s="16"/>
      <c r="F41" s="16"/>
      <c r="G41" s="16"/>
      <c r="H41" s="16"/>
      <c r="I41" s="16"/>
      <c r="J41" s="16"/>
      <c r="M41" s="39" t="s">
        <v>42</v>
      </c>
      <c r="N41" s="42">
        <f t="shared" si="0"/>
        <v>64.125799999999998</v>
      </c>
      <c r="O41" s="43">
        <f t="shared" si="1"/>
        <v>11.251400000000004</v>
      </c>
      <c r="P41" s="43">
        <f t="shared" si="2"/>
        <v>5.8175999999999988</v>
      </c>
      <c r="Q41" s="39"/>
    </row>
    <row r="42" spans="1:22" ht="12" customHeight="1" x14ac:dyDescent="0.2">
      <c r="A42" s="16"/>
      <c r="B42" s="16"/>
      <c r="C42" s="16"/>
      <c r="D42" s="16"/>
      <c r="E42" s="16"/>
      <c r="F42" s="16"/>
      <c r="G42" s="16"/>
      <c r="H42" s="16"/>
      <c r="I42" s="16"/>
      <c r="J42" s="16"/>
      <c r="M42" s="39" t="s">
        <v>43</v>
      </c>
      <c r="N42" s="42">
        <f t="shared" si="0"/>
        <v>33.222999999999999</v>
      </c>
      <c r="O42" s="43">
        <f t="shared" si="1"/>
        <v>8.9185999999999979</v>
      </c>
      <c r="P42" s="43">
        <f t="shared" si="2"/>
        <v>11.6297</v>
      </c>
      <c r="Q42" s="39"/>
    </row>
    <row r="43" spans="1:22" ht="12" customHeight="1" x14ac:dyDescent="0.2">
      <c r="A43" s="16"/>
      <c r="B43" s="16"/>
      <c r="C43" s="16"/>
      <c r="D43" s="16"/>
      <c r="E43" s="16"/>
      <c r="F43" s="16"/>
      <c r="G43" s="16"/>
      <c r="H43" s="16"/>
      <c r="I43" s="16"/>
      <c r="J43" s="16"/>
      <c r="M43" s="39" t="s">
        <v>44</v>
      </c>
      <c r="N43" s="42">
        <f t="shared" si="0"/>
        <v>13.528499999999999</v>
      </c>
      <c r="O43" s="43">
        <f t="shared" si="1"/>
        <v>4.0381000000000018</v>
      </c>
      <c r="P43" s="43">
        <f t="shared" si="2"/>
        <v>6.4472999999999985</v>
      </c>
      <c r="Q43" s="39"/>
    </row>
    <row r="44" spans="1:22" ht="12" customHeight="1" x14ac:dyDescent="0.2">
      <c r="A44" s="16"/>
      <c r="B44" s="16"/>
      <c r="C44" s="16"/>
      <c r="D44" s="16"/>
      <c r="E44" s="16"/>
      <c r="F44" s="16"/>
      <c r="G44" s="16"/>
      <c r="H44" s="16"/>
      <c r="I44" s="16"/>
      <c r="J44" s="16"/>
      <c r="M44" s="39"/>
      <c r="N44" s="42"/>
      <c r="O44" s="43"/>
      <c r="P44" s="43"/>
      <c r="Q44" s="39"/>
    </row>
    <row r="45" spans="1:22" ht="12" customHeight="1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M45" s="39" t="s">
        <v>61</v>
      </c>
      <c r="N45" s="42">
        <f>C20</f>
        <v>52.934100000000001</v>
      </c>
      <c r="O45" s="43">
        <f>F20-C20</f>
        <v>7.9039999999999964</v>
      </c>
      <c r="P45" s="43">
        <f>I20-F20</f>
        <v>11.145300000000006</v>
      </c>
      <c r="Q45" s="39"/>
    </row>
    <row r="46" spans="1:22" ht="12" customHeight="1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M46" s="39" t="s">
        <v>62</v>
      </c>
      <c r="N46" s="42">
        <f>C21</f>
        <v>67.785700000000006</v>
      </c>
      <c r="O46" s="43">
        <f>F21-C21</f>
        <v>10.54379999999999</v>
      </c>
      <c r="P46" s="43">
        <f>I21-F21</f>
        <v>8.1060999999999979</v>
      </c>
      <c r="Q46" s="39"/>
    </row>
    <row r="47" spans="1:22" ht="12" customHeight="1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M47" s="39" t="s">
        <v>63</v>
      </c>
      <c r="N47" s="42">
        <f>C22</f>
        <v>87.101900000000001</v>
      </c>
      <c r="O47" s="43">
        <f>F22-C22</f>
        <v>6.3286999999999978</v>
      </c>
      <c r="P47" s="43">
        <f>I22-F22</f>
        <v>3.2126999999999981</v>
      </c>
      <c r="Q47" s="39"/>
    </row>
    <row r="48" spans="1:22" ht="12" customHeight="1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M48" s="39" t="s">
        <v>64</v>
      </c>
      <c r="N48" s="42">
        <f>C23</f>
        <v>95.654399999999995</v>
      </c>
      <c r="O48" s="43">
        <f>F23-C23</f>
        <v>2.4431000000000012</v>
      </c>
      <c r="P48" s="43">
        <f>I23-F23</f>
        <v>0.86190000000000566</v>
      </c>
      <c r="Q48" s="39"/>
    </row>
    <row r="49" spans="1:17" ht="12" customHeight="1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  <c r="M49" s="39"/>
      <c r="N49" s="42"/>
      <c r="O49" s="43"/>
      <c r="P49" s="43"/>
      <c r="Q49" s="39"/>
    </row>
    <row r="50" spans="1:17" ht="12" customHeight="1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  <c r="M50" s="39" t="s">
        <v>51</v>
      </c>
      <c r="N50" s="42">
        <f>C25</f>
        <v>83.089799999999997</v>
      </c>
      <c r="O50" s="43">
        <f>F25-C25</f>
        <v>6.9351000000000056</v>
      </c>
      <c r="P50" s="43">
        <f>I25-F25</f>
        <v>4.3665999999999912</v>
      </c>
      <c r="Q50" s="39"/>
    </row>
    <row r="51" spans="1:17" ht="12" customHeight="1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M51" s="39" t="s">
        <v>52</v>
      </c>
      <c r="N51" s="42">
        <f>C26</f>
        <v>89.363900000000001</v>
      </c>
      <c r="O51" s="43">
        <f>F26-C26</f>
        <v>2.1330999999999989</v>
      </c>
      <c r="P51" s="43">
        <f>I26-F26</f>
        <v>5.3705000000000069</v>
      </c>
      <c r="Q51" s="39"/>
    </row>
    <row r="52" spans="1:17" ht="12" customHeight="1" x14ac:dyDescent="0.2">
      <c r="M52" s="39" t="s">
        <v>53</v>
      </c>
      <c r="N52" s="42">
        <f>C27</f>
        <v>89.210800000000006</v>
      </c>
      <c r="O52" s="43">
        <f>F27-C27</f>
        <v>4.6448999999999927</v>
      </c>
      <c r="P52" s="43">
        <f>I27-F27</f>
        <v>2.1710000000000065</v>
      </c>
      <c r="Q52" s="39"/>
    </row>
    <row r="53" spans="1:17" ht="22.9" customHeight="1" x14ac:dyDescent="0.2">
      <c r="B53" s="16"/>
      <c r="C53" s="16"/>
      <c r="D53" s="16"/>
      <c r="E53" s="16"/>
      <c r="F53" s="16"/>
      <c r="G53" s="16"/>
      <c r="H53" s="16"/>
      <c r="I53" s="16"/>
      <c r="J53" s="16"/>
      <c r="M53" s="39" t="s">
        <v>54</v>
      </c>
      <c r="N53" s="42">
        <f>C28</f>
        <v>24.786899999999999</v>
      </c>
      <c r="O53" s="43">
        <f>F28-C28</f>
        <v>6.8262999999999998</v>
      </c>
      <c r="P53" s="43">
        <f>I28-F28</f>
        <v>8.9602000000000004</v>
      </c>
      <c r="Q53" s="39"/>
    </row>
    <row r="54" spans="1:17" ht="13.5" customHeight="1" x14ac:dyDescent="0.2">
      <c r="A54" s="44" t="s">
        <v>65</v>
      </c>
      <c r="M54" s="39" t="s">
        <v>55</v>
      </c>
      <c r="N54" s="42">
        <f>C29</f>
        <v>39.124200000000002</v>
      </c>
      <c r="O54" s="43">
        <f>F29-C29</f>
        <v>8.6966999999999999</v>
      </c>
      <c r="P54" s="43">
        <f>I29-F29</f>
        <v>10.061399999999999</v>
      </c>
      <c r="Q54" s="39"/>
    </row>
    <row r="55" spans="1:17" ht="27" customHeight="1" x14ac:dyDescent="0.2">
      <c r="A55" s="123" t="s">
        <v>66</v>
      </c>
      <c r="B55" s="123"/>
      <c r="C55" s="123"/>
      <c r="D55" s="123"/>
      <c r="E55" s="123"/>
      <c r="F55" s="123"/>
      <c r="G55" s="123"/>
      <c r="H55" s="123"/>
      <c r="I55" s="123"/>
      <c r="J55" s="123"/>
      <c r="M55" s="39"/>
      <c r="N55" s="39"/>
      <c r="O55" s="39"/>
      <c r="P55" s="39"/>
      <c r="Q55" s="39"/>
    </row>
    <row r="56" spans="1:17" ht="12" customHeight="1" x14ac:dyDescent="0.2">
      <c r="A56" s="45" t="s">
        <v>67</v>
      </c>
    </row>
    <row r="57" spans="1:17" ht="12" customHeight="1" x14ac:dyDescent="0.2"/>
    <row r="58" spans="1:17" ht="12" customHeight="1" x14ac:dyDescent="0.2"/>
    <row r="59" spans="1:17" ht="12" customHeight="1" x14ac:dyDescent="0.2">
      <c r="B59" s="16"/>
      <c r="C59" s="16"/>
      <c r="D59" s="16"/>
      <c r="E59" s="16"/>
      <c r="F59" s="16"/>
      <c r="G59" s="16"/>
      <c r="H59" s="16"/>
      <c r="I59" s="16"/>
      <c r="J59" s="16"/>
    </row>
    <row r="60" spans="1:17" ht="12" customHeight="1" x14ac:dyDescent="0.2">
      <c r="B60" s="16"/>
      <c r="C60" s="16"/>
      <c r="D60" s="16"/>
      <c r="E60" s="16"/>
      <c r="F60" s="16"/>
      <c r="G60" s="16"/>
      <c r="H60" s="16"/>
      <c r="I60" s="16"/>
      <c r="J60" s="16"/>
    </row>
    <row r="61" spans="1:17" ht="12" customHeight="1" x14ac:dyDescent="0.2">
      <c r="B61" s="16"/>
      <c r="C61" s="16"/>
      <c r="D61" s="16"/>
      <c r="E61" s="16"/>
      <c r="F61" s="16"/>
      <c r="G61" s="16"/>
      <c r="H61" s="16"/>
      <c r="I61" s="16"/>
      <c r="J61" s="16"/>
    </row>
    <row r="62" spans="1:17" ht="12" customHeight="1" x14ac:dyDescent="0.2">
      <c r="B62" s="16"/>
      <c r="C62" s="16"/>
      <c r="D62" s="16"/>
      <c r="E62" s="16"/>
      <c r="F62" s="16"/>
      <c r="G62" s="16"/>
      <c r="H62" s="16"/>
      <c r="I62" s="16"/>
      <c r="J62" s="16"/>
    </row>
    <row r="63" spans="1:17" ht="12" customHeight="1" x14ac:dyDescent="0.2">
      <c r="B63" s="16"/>
      <c r="C63" s="16"/>
      <c r="D63" s="16"/>
      <c r="E63" s="16"/>
      <c r="F63" s="16"/>
      <c r="G63" s="16"/>
      <c r="H63" s="16"/>
      <c r="I63" s="16"/>
      <c r="J63" s="16"/>
    </row>
  </sheetData>
  <mergeCells count="5">
    <mergeCell ref="A5:A6"/>
    <mergeCell ref="B5:D5"/>
    <mergeCell ref="E5:G5"/>
    <mergeCell ref="H5:J5"/>
    <mergeCell ref="A55:J55"/>
  </mergeCells>
  <pageMargins left="0.70866141732283472" right="0.70866141732283472" top="0.78740157480314965" bottom="0.78740157480314965" header="0.31496062992125984" footer="0.31496062992125984"/>
  <pageSetup paperSize="9" orientation="portrait" r:id="rId1"/>
  <rowBreaks count="1" manualBreakCount="1">
    <brk id="66" max="1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E67"/>
  <sheetViews>
    <sheetView showGridLines="0" topLeftCell="A16" zoomScaleNormal="100" zoomScaleSheetLayoutView="100" workbookViewId="0">
      <selection activeCell="A5" sqref="A5:A6"/>
    </sheetView>
  </sheetViews>
  <sheetFormatPr defaultColWidth="9.140625" defaultRowHeight="15" x14ac:dyDescent="0.25"/>
  <cols>
    <col min="1" max="1" width="21.28515625" style="15" customWidth="1"/>
    <col min="2" max="8" width="9.28515625" style="15" customWidth="1"/>
    <col min="9" max="9" width="7.28515625" style="15" customWidth="1"/>
    <col min="10" max="10" width="13.85546875" style="15" customWidth="1"/>
    <col min="11" max="11" width="7.28515625" style="15" customWidth="1"/>
    <col min="12" max="15" width="7.28515625" style="48" customWidth="1"/>
    <col min="16" max="22" width="9.140625" style="48"/>
  </cols>
  <sheetData>
    <row r="1" spans="1:31" ht="30" customHeight="1" x14ac:dyDescent="0.25">
      <c r="A1" s="13" t="s">
        <v>23</v>
      </c>
      <c r="B1" s="13"/>
      <c r="C1" s="13"/>
      <c r="D1" s="13"/>
      <c r="E1" s="13"/>
      <c r="F1" s="13"/>
      <c r="G1" s="13"/>
      <c r="H1" s="13"/>
      <c r="I1" s="46"/>
      <c r="J1" s="46"/>
      <c r="K1" s="14"/>
      <c r="L1" s="47"/>
      <c r="M1" s="47"/>
      <c r="N1" s="47"/>
      <c r="W1" s="48"/>
      <c r="X1" s="48"/>
      <c r="Y1" s="48"/>
      <c r="Z1" s="48"/>
      <c r="AA1" s="48"/>
      <c r="AB1" s="49"/>
      <c r="AC1" s="49"/>
      <c r="AD1" s="49"/>
      <c r="AE1" s="49"/>
    </row>
    <row r="2" spans="1:31" ht="12" customHeight="1" x14ac:dyDescent="0.25">
      <c r="A2" s="16"/>
      <c r="B2" s="16"/>
      <c r="C2" s="16"/>
      <c r="D2" s="16"/>
      <c r="E2" s="16"/>
      <c r="F2" s="16"/>
      <c r="G2" s="16"/>
      <c r="H2" s="16"/>
      <c r="I2" s="50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2"/>
      <c r="V2" s="53"/>
      <c r="W2" s="48"/>
      <c r="X2" s="48"/>
      <c r="Y2" s="48"/>
      <c r="Z2" s="48"/>
      <c r="AA2" s="48"/>
      <c r="AB2" s="49"/>
      <c r="AC2" s="49"/>
      <c r="AD2" s="49"/>
      <c r="AE2" s="49"/>
    </row>
    <row r="3" spans="1:31" s="59" customFormat="1" ht="16.7" customHeight="1" x14ac:dyDescent="0.2">
      <c r="A3" s="17" t="s">
        <v>68</v>
      </c>
      <c r="B3" s="17"/>
      <c r="C3" s="16"/>
      <c r="D3" s="16"/>
      <c r="E3" s="16"/>
      <c r="F3" s="16"/>
      <c r="G3" s="16"/>
      <c r="H3" s="16"/>
      <c r="I3" s="54"/>
      <c r="J3" s="55"/>
      <c r="K3" s="55">
        <v>2009</v>
      </c>
      <c r="L3" s="55">
        <v>2010</v>
      </c>
      <c r="M3" s="55">
        <v>2011</v>
      </c>
      <c r="N3" s="55">
        <v>2012</v>
      </c>
      <c r="O3" s="55">
        <v>2013</v>
      </c>
      <c r="P3" s="55">
        <v>2014</v>
      </c>
      <c r="Q3" s="55">
        <v>2015</v>
      </c>
      <c r="R3" s="55">
        <v>2016</v>
      </c>
      <c r="S3" s="55">
        <v>2017</v>
      </c>
      <c r="T3" s="55">
        <v>2018</v>
      </c>
      <c r="U3" s="56">
        <v>2019</v>
      </c>
      <c r="V3" s="56">
        <v>2020</v>
      </c>
      <c r="W3" s="57">
        <v>2021</v>
      </c>
      <c r="X3" s="57">
        <v>2022</v>
      </c>
      <c r="Y3" s="57">
        <v>2023</v>
      </c>
      <c r="Z3" s="57">
        <v>2024</v>
      </c>
      <c r="AA3" s="57"/>
      <c r="AB3" s="58"/>
      <c r="AC3" s="58"/>
      <c r="AD3" s="58"/>
      <c r="AE3" s="58"/>
    </row>
    <row r="4" spans="1:31" ht="15" customHeight="1" thickBot="1" x14ac:dyDescent="0.3">
      <c r="A4" s="60"/>
      <c r="B4" s="60"/>
      <c r="C4" s="16"/>
      <c r="D4" s="53"/>
      <c r="E4" s="53"/>
      <c r="F4" s="53"/>
      <c r="G4" s="53"/>
      <c r="H4" s="40" t="s">
        <v>69</v>
      </c>
      <c r="I4" s="61"/>
      <c r="J4" s="55" t="s">
        <v>70</v>
      </c>
      <c r="K4" s="55">
        <v>11.25</v>
      </c>
      <c r="L4" s="55">
        <v>13.6</v>
      </c>
      <c r="M4" s="55">
        <v>14.81</v>
      </c>
      <c r="N4" s="55">
        <v>16.63</v>
      </c>
      <c r="O4" s="55">
        <v>20.440000000000001</v>
      </c>
      <c r="P4" s="55">
        <v>23.58</v>
      </c>
      <c r="Q4" s="55">
        <v>24.26</v>
      </c>
      <c r="R4" s="55">
        <v>26.81</v>
      </c>
      <c r="S4" s="55">
        <v>31.61</v>
      </c>
      <c r="T4" s="55">
        <v>34.33</v>
      </c>
      <c r="U4" s="55">
        <v>39.04</v>
      </c>
      <c r="V4" s="55">
        <v>53.796999999999997</v>
      </c>
      <c r="W4" s="55">
        <v>57.464000000000006</v>
      </c>
      <c r="X4" s="62">
        <v>60.528000000000006</v>
      </c>
      <c r="Y4" s="63">
        <v>62.930599999999998</v>
      </c>
      <c r="Z4" s="63">
        <v>67.735399999999998</v>
      </c>
      <c r="AA4" s="63"/>
      <c r="AB4" s="49"/>
      <c r="AC4" s="49"/>
      <c r="AD4" s="49"/>
      <c r="AE4" s="49"/>
    </row>
    <row r="5" spans="1:31" s="70" customFormat="1" ht="20.25" customHeight="1" thickBot="1" x14ac:dyDescent="0.25">
      <c r="A5" s="64"/>
      <c r="B5" s="65">
        <v>2010</v>
      </c>
      <c r="C5" s="64">
        <v>2019</v>
      </c>
      <c r="D5" s="66">
        <v>2020</v>
      </c>
      <c r="E5" s="66">
        <v>2021</v>
      </c>
      <c r="F5" s="66">
        <v>2022</v>
      </c>
      <c r="G5" s="67">
        <v>2023</v>
      </c>
      <c r="H5" s="67">
        <v>2024</v>
      </c>
      <c r="I5" s="50"/>
      <c r="J5" s="55" t="s">
        <v>71</v>
      </c>
      <c r="K5" s="55">
        <v>20.73</v>
      </c>
      <c r="L5" s="55">
        <v>24</v>
      </c>
      <c r="M5" s="55">
        <v>26.96</v>
      </c>
      <c r="N5" s="55">
        <v>30.44</v>
      </c>
      <c r="O5" s="55">
        <v>36.159999999999997</v>
      </c>
      <c r="P5" s="55">
        <v>41.7</v>
      </c>
      <c r="Q5" s="55">
        <v>41.94</v>
      </c>
      <c r="R5" s="55">
        <v>44.11</v>
      </c>
      <c r="S5" s="55">
        <v>53.14</v>
      </c>
      <c r="T5" s="55">
        <v>58.06</v>
      </c>
      <c r="U5" s="55">
        <v>65.599999999999994</v>
      </c>
      <c r="V5" s="55">
        <v>81.953000000000003</v>
      </c>
      <c r="W5" s="55">
        <v>83.15</v>
      </c>
      <c r="X5" s="68">
        <v>89.427999999999997</v>
      </c>
      <c r="Y5" s="55">
        <v>88.235799999999998</v>
      </c>
      <c r="Z5" s="55">
        <v>92.847200000000001</v>
      </c>
      <c r="AA5" s="55"/>
      <c r="AB5" s="69"/>
      <c r="AC5" s="69"/>
      <c r="AD5" s="69"/>
      <c r="AE5" s="69"/>
    </row>
    <row r="6" spans="1:31" s="70" customFormat="1" ht="12" customHeight="1" x14ac:dyDescent="0.2">
      <c r="A6" s="71" t="s">
        <v>33</v>
      </c>
      <c r="B6" s="72">
        <v>13.64</v>
      </c>
      <c r="C6" s="73">
        <v>39</v>
      </c>
      <c r="D6" s="74">
        <v>53.796999999999997</v>
      </c>
      <c r="E6" s="74">
        <v>57.464000000000006</v>
      </c>
      <c r="F6" s="74">
        <v>60.528000000000006</v>
      </c>
      <c r="G6" s="75">
        <v>62.930599999999998</v>
      </c>
      <c r="H6" s="75">
        <v>67.735399999999998</v>
      </c>
      <c r="I6" s="76"/>
      <c r="J6" s="55" t="s">
        <v>72</v>
      </c>
      <c r="K6" s="55">
        <v>1.17</v>
      </c>
      <c r="L6" s="55">
        <v>1.75</v>
      </c>
      <c r="M6" s="55">
        <v>1.46</v>
      </c>
      <c r="N6" s="55">
        <v>1.1399999999999999</v>
      </c>
      <c r="O6" s="55">
        <v>2.25</v>
      </c>
      <c r="P6" s="55">
        <v>4.3499999999999996</v>
      </c>
      <c r="Q6" s="55">
        <v>3.75</v>
      </c>
      <c r="R6" s="55">
        <v>4.9800000000000004</v>
      </c>
      <c r="S6" s="55">
        <v>5.68</v>
      </c>
      <c r="T6" s="55">
        <v>6.8</v>
      </c>
      <c r="U6" s="55">
        <v>8.1300000000000008</v>
      </c>
      <c r="V6" s="55">
        <v>14.89</v>
      </c>
      <c r="W6" s="55">
        <v>17.68</v>
      </c>
      <c r="X6" s="68">
        <v>18.59</v>
      </c>
      <c r="Y6" s="55">
        <v>20.39</v>
      </c>
      <c r="Z6" s="55">
        <v>24.71</v>
      </c>
      <c r="AA6" s="55"/>
      <c r="AB6" s="69"/>
      <c r="AC6" s="69"/>
      <c r="AD6" s="69"/>
      <c r="AE6" s="69"/>
    </row>
    <row r="7" spans="1:31" s="70" customFormat="1" ht="12" customHeight="1" x14ac:dyDescent="0.2">
      <c r="A7" s="77" t="s">
        <v>73</v>
      </c>
      <c r="B7" s="78">
        <v>14.66</v>
      </c>
      <c r="C7" s="79">
        <v>42.6</v>
      </c>
      <c r="D7" s="80">
        <v>58.75</v>
      </c>
      <c r="E7" s="80">
        <v>62.74</v>
      </c>
      <c r="F7" s="80">
        <v>67.22</v>
      </c>
      <c r="G7" s="81">
        <v>69.05</v>
      </c>
      <c r="H7" s="81">
        <v>74.349999999999994</v>
      </c>
      <c r="I7" s="76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69"/>
      <c r="AC7" s="69"/>
      <c r="AD7" s="69"/>
      <c r="AE7" s="69"/>
    </row>
    <row r="8" spans="1:31" s="70" customFormat="1" ht="12" customHeight="1" x14ac:dyDescent="0.2">
      <c r="A8" s="28" t="s">
        <v>34</v>
      </c>
      <c r="B8" s="82"/>
      <c r="C8" s="83"/>
      <c r="D8" s="84"/>
      <c r="E8" s="84"/>
      <c r="F8" s="84"/>
      <c r="G8" s="85"/>
      <c r="H8" s="85"/>
      <c r="I8" s="86"/>
      <c r="J8" s="55" t="s">
        <v>74</v>
      </c>
      <c r="K8" s="55">
        <v>12.9</v>
      </c>
      <c r="L8" s="55">
        <v>15.2</v>
      </c>
      <c r="M8" s="55">
        <v>16.809999999999999</v>
      </c>
      <c r="N8" s="55">
        <v>19.7</v>
      </c>
      <c r="O8" s="55">
        <v>23.8</v>
      </c>
      <c r="P8" s="55">
        <v>26.78</v>
      </c>
      <c r="Q8" s="55">
        <v>28.5</v>
      </c>
      <c r="R8" s="55">
        <v>31.8</v>
      </c>
      <c r="S8" s="55">
        <v>38.64</v>
      </c>
      <c r="T8" s="55">
        <v>41.48</v>
      </c>
      <c r="U8" s="55">
        <v>46.75</v>
      </c>
      <c r="V8" s="55">
        <v>64.900000000000006</v>
      </c>
      <c r="W8" s="55">
        <v>69.400000000000006</v>
      </c>
      <c r="X8" s="55">
        <v>73</v>
      </c>
      <c r="Y8" s="87">
        <v>76.34</v>
      </c>
      <c r="Z8" s="88">
        <v>81.099999999999994</v>
      </c>
      <c r="AA8" s="55"/>
      <c r="AB8" s="69"/>
      <c r="AC8" s="69"/>
      <c r="AD8" s="69"/>
      <c r="AE8" s="69"/>
    </row>
    <row r="9" spans="1:31" s="70" customFormat="1" ht="12" customHeight="1" x14ac:dyDescent="0.2">
      <c r="A9" s="33" t="s">
        <v>35</v>
      </c>
      <c r="B9" s="89">
        <v>14.98</v>
      </c>
      <c r="C9" s="90">
        <v>37.6</v>
      </c>
      <c r="D9" s="91">
        <v>53.12</v>
      </c>
      <c r="E9" s="91">
        <v>55.722999999999999</v>
      </c>
      <c r="F9" s="91">
        <v>61.463000000000001</v>
      </c>
      <c r="G9" s="81">
        <v>62.429299999999998</v>
      </c>
      <c r="H9" s="81">
        <v>66.986199999999997</v>
      </c>
      <c r="I9" s="76"/>
      <c r="J9" s="55" t="s">
        <v>75</v>
      </c>
      <c r="K9" s="55">
        <v>2.48</v>
      </c>
      <c r="L9" s="55">
        <v>3.2</v>
      </c>
      <c r="M9" s="92">
        <v>3.32</v>
      </c>
      <c r="N9" s="55">
        <v>7.35</v>
      </c>
      <c r="O9" s="55">
        <v>6.62</v>
      </c>
      <c r="P9" s="55">
        <v>7.2</v>
      </c>
      <c r="Q9" s="55">
        <v>5.7</v>
      </c>
      <c r="R9" s="55">
        <v>6.03</v>
      </c>
      <c r="S9" s="55">
        <v>10.050000000000001</v>
      </c>
      <c r="T9" s="55">
        <v>17.260000000000002</v>
      </c>
      <c r="U9" s="55">
        <v>16.399999999999999</v>
      </c>
      <c r="V9" s="55">
        <v>35.064</v>
      </c>
      <c r="W9" s="55">
        <v>43.531999999999996</v>
      </c>
      <c r="X9" s="68">
        <v>37.871000000000002</v>
      </c>
      <c r="Y9" s="55">
        <v>38.668599999999998</v>
      </c>
      <c r="Z9" s="55">
        <v>52.934100000000001</v>
      </c>
      <c r="AA9" s="55"/>
      <c r="AB9" s="69"/>
      <c r="AC9" s="69"/>
      <c r="AD9" s="69"/>
      <c r="AE9" s="69"/>
    </row>
    <row r="10" spans="1:31" s="70" customFormat="1" ht="12" customHeight="1" x14ac:dyDescent="0.2">
      <c r="A10" s="33" t="s">
        <v>36</v>
      </c>
      <c r="B10" s="78">
        <v>12.36</v>
      </c>
      <c r="C10" s="79">
        <v>40.4</v>
      </c>
      <c r="D10" s="80">
        <v>54.437999999999995</v>
      </c>
      <c r="E10" s="80">
        <v>59.103999999999999</v>
      </c>
      <c r="F10" s="80">
        <v>59.631999999999998</v>
      </c>
      <c r="G10" s="81">
        <v>63.394500000000001</v>
      </c>
      <c r="H10" s="81">
        <v>68.407899999999998</v>
      </c>
      <c r="I10" s="76"/>
      <c r="J10" s="55" t="s">
        <v>76</v>
      </c>
      <c r="K10" s="55">
        <v>23.76</v>
      </c>
      <c r="L10" s="55">
        <v>29</v>
      </c>
      <c r="M10" s="55">
        <v>30.64</v>
      </c>
      <c r="N10" s="55">
        <v>31.72</v>
      </c>
      <c r="O10" s="55">
        <v>38.130000000000003</v>
      </c>
      <c r="P10" s="55">
        <v>46.6</v>
      </c>
      <c r="Q10" s="55">
        <v>46.26</v>
      </c>
      <c r="R10" s="55">
        <v>48.3</v>
      </c>
      <c r="S10" s="55">
        <v>59.82</v>
      </c>
      <c r="T10" s="55">
        <v>58.35</v>
      </c>
      <c r="U10" s="55">
        <v>67.900000000000006</v>
      </c>
      <c r="V10" s="55">
        <v>82.652000000000001</v>
      </c>
      <c r="W10" s="55">
        <v>89.368000000000009</v>
      </c>
      <c r="X10" s="68">
        <v>90.53</v>
      </c>
      <c r="Y10" s="55">
        <v>90.705399999999997</v>
      </c>
      <c r="Z10" s="55">
        <v>95.654399999999995</v>
      </c>
      <c r="AA10" s="55"/>
      <c r="AB10" s="69"/>
      <c r="AC10" s="69"/>
      <c r="AD10" s="69"/>
      <c r="AE10" s="69"/>
    </row>
    <row r="11" spans="1:31" s="70" customFormat="1" ht="12" customHeight="1" x14ac:dyDescent="0.2">
      <c r="A11" s="28" t="s">
        <v>37</v>
      </c>
      <c r="B11" s="82"/>
      <c r="C11" s="83"/>
      <c r="D11" s="84"/>
      <c r="E11" s="84"/>
      <c r="F11" s="84"/>
      <c r="G11" s="93"/>
      <c r="H11" s="93"/>
      <c r="I11" s="86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69"/>
      <c r="AC11" s="69"/>
      <c r="AD11" s="69"/>
      <c r="AE11" s="69"/>
    </row>
    <row r="12" spans="1:31" s="70" customFormat="1" ht="12" customHeight="1" x14ac:dyDescent="0.2">
      <c r="A12" s="33" t="s">
        <v>38</v>
      </c>
      <c r="B12" s="78">
        <v>21.41</v>
      </c>
      <c r="C12" s="79">
        <v>60.2</v>
      </c>
      <c r="D12" s="80">
        <v>73.063000000000002</v>
      </c>
      <c r="E12" s="80">
        <v>73.537999999999997</v>
      </c>
      <c r="F12" s="80">
        <v>81.926000000000002</v>
      </c>
      <c r="G12" s="81">
        <v>82.442999999999998</v>
      </c>
      <c r="H12" s="81">
        <v>88.568200000000004</v>
      </c>
      <c r="I12" s="76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69"/>
      <c r="AC12" s="69"/>
      <c r="AD12" s="69"/>
      <c r="AE12" s="69"/>
    </row>
    <row r="13" spans="1:31" s="70" customFormat="1" ht="12" customHeight="1" x14ac:dyDescent="0.2">
      <c r="A13" s="33" t="s">
        <v>39</v>
      </c>
      <c r="B13" s="78">
        <v>24</v>
      </c>
      <c r="C13" s="79">
        <v>65.599999999999994</v>
      </c>
      <c r="D13" s="80">
        <v>81.953000000000003</v>
      </c>
      <c r="E13" s="80">
        <v>83.15</v>
      </c>
      <c r="F13" s="80">
        <v>89.427999999999997</v>
      </c>
      <c r="G13" s="81">
        <v>88.235799999999998</v>
      </c>
      <c r="H13" s="81">
        <v>92.847200000000001</v>
      </c>
      <c r="I13" s="76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69"/>
      <c r="AC13" s="69"/>
      <c r="AD13" s="69"/>
      <c r="AE13" s="69"/>
    </row>
    <row r="14" spans="1:31" s="70" customFormat="1" ht="12" customHeight="1" x14ac:dyDescent="0.2">
      <c r="A14" s="33" t="s">
        <v>40</v>
      </c>
      <c r="B14" s="78">
        <v>18.239999999999998</v>
      </c>
      <c r="C14" s="79">
        <v>52.9</v>
      </c>
      <c r="D14" s="80">
        <v>71.325999999999993</v>
      </c>
      <c r="E14" s="80">
        <v>78.19</v>
      </c>
      <c r="F14" s="80">
        <v>80.813999999999993</v>
      </c>
      <c r="G14" s="81">
        <v>83.923599999999993</v>
      </c>
      <c r="H14" s="81">
        <v>87.650300000000001</v>
      </c>
      <c r="I14" s="76"/>
      <c r="J14" s="86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69"/>
      <c r="AC14" s="69"/>
      <c r="AD14" s="69"/>
      <c r="AE14" s="69"/>
    </row>
    <row r="15" spans="1:31" s="70" customFormat="1" ht="12" customHeight="1" x14ac:dyDescent="0.2">
      <c r="A15" s="33" t="s">
        <v>41</v>
      </c>
      <c r="B15" s="78">
        <v>11.47</v>
      </c>
      <c r="C15" s="79">
        <v>40.299999999999997</v>
      </c>
      <c r="D15" s="80">
        <v>61.323000000000008</v>
      </c>
      <c r="E15" s="80">
        <v>65.399000000000001</v>
      </c>
      <c r="F15" s="80">
        <v>70.382000000000005</v>
      </c>
      <c r="G15" s="81">
        <v>75.598500000000001</v>
      </c>
      <c r="H15" s="81">
        <v>79.454899999999995</v>
      </c>
      <c r="I15" s="76"/>
      <c r="J15" s="86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69"/>
      <c r="AC15" s="69"/>
      <c r="AD15" s="69"/>
      <c r="AE15" s="69"/>
    </row>
    <row r="16" spans="1:31" s="70" customFormat="1" ht="12" customHeight="1" x14ac:dyDescent="0.2">
      <c r="A16" s="33" t="s">
        <v>42</v>
      </c>
      <c r="B16" s="78">
        <v>5.44</v>
      </c>
      <c r="C16" s="79">
        <v>26.2</v>
      </c>
      <c r="D16" s="80">
        <v>42.947000000000003</v>
      </c>
      <c r="E16" s="80">
        <v>49.08</v>
      </c>
      <c r="F16" s="80">
        <v>51.068999999999996</v>
      </c>
      <c r="G16" s="81">
        <v>56.510599999999997</v>
      </c>
      <c r="H16" s="81">
        <v>64.125799999999998</v>
      </c>
      <c r="I16" s="76"/>
      <c r="J16" s="86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69"/>
      <c r="AC16" s="69"/>
      <c r="AD16" s="69"/>
      <c r="AE16" s="69"/>
    </row>
    <row r="17" spans="1:31" s="70" customFormat="1" ht="12" customHeight="1" x14ac:dyDescent="0.2">
      <c r="A17" s="33" t="s">
        <v>77</v>
      </c>
      <c r="B17" s="78">
        <v>1.75</v>
      </c>
      <c r="C17" s="79">
        <v>8.1300000000000008</v>
      </c>
      <c r="D17" s="80">
        <v>14.89</v>
      </c>
      <c r="E17" s="80">
        <v>17.68</v>
      </c>
      <c r="F17" s="80">
        <v>18.59</v>
      </c>
      <c r="G17" s="81">
        <v>20.39</v>
      </c>
      <c r="H17" s="81">
        <v>24.71</v>
      </c>
      <c r="I17" s="86"/>
      <c r="J17" s="86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69"/>
      <c r="AC17" s="69"/>
      <c r="AD17" s="69"/>
      <c r="AE17" s="69"/>
    </row>
    <row r="18" spans="1:31" s="70" customFormat="1" ht="12" customHeight="1" x14ac:dyDescent="0.2">
      <c r="A18" s="28" t="s">
        <v>45</v>
      </c>
      <c r="B18" s="82"/>
      <c r="C18" s="83"/>
      <c r="D18" s="84"/>
      <c r="E18" s="84"/>
      <c r="F18" s="84"/>
      <c r="G18" s="93"/>
      <c r="H18" s="93"/>
      <c r="I18" s="86"/>
      <c r="J18" s="86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69"/>
      <c r="AC18" s="69"/>
      <c r="AD18" s="69"/>
      <c r="AE18" s="69"/>
    </row>
    <row r="19" spans="1:31" s="70" customFormat="1" ht="12" customHeight="1" x14ac:dyDescent="0.2">
      <c r="A19" s="33" t="s">
        <v>46</v>
      </c>
      <c r="B19" s="78">
        <v>3.18</v>
      </c>
      <c r="C19" s="79">
        <v>16.399999999999999</v>
      </c>
      <c r="D19" s="80">
        <v>35.064</v>
      </c>
      <c r="E19" s="80">
        <v>43.531999999999996</v>
      </c>
      <c r="F19" s="80">
        <v>37.871000000000002</v>
      </c>
      <c r="G19" s="81">
        <v>38.668599999999998</v>
      </c>
      <c r="H19" s="94">
        <v>52.934100000000001</v>
      </c>
      <c r="I19" s="76"/>
      <c r="J19" s="86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</row>
    <row r="20" spans="1:31" s="70" customFormat="1" ht="12" customHeight="1" x14ac:dyDescent="0.2">
      <c r="A20" s="33" t="s">
        <v>47</v>
      </c>
      <c r="B20" s="78">
        <v>8.0299999999999994</v>
      </c>
      <c r="C20" s="79">
        <v>30</v>
      </c>
      <c r="D20" s="80">
        <v>50.753999999999998</v>
      </c>
      <c r="E20" s="80">
        <v>50.780999999999999</v>
      </c>
      <c r="F20" s="80">
        <v>57.540999999999997</v>
      </c>
      <c r="G20" s="81">
        <v>64.219899999999996</v>
      </c>
      <c r="H20" s="94">
        <v>67.785700000000006</v>
      </c>
      <c r="I20" s="76"/>
      <c r="J20" s="86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</row>
    <row r="21" spans="1:31" s="70" customFormat="1" ht="12" customHeight="1" x14ac:dyDescent="0.2">
      <c r="A21" s="33" t="s">
        <v>48</v>
      </c>
      <c r="B21" s="78">
        <v>20.45</v>
      </c>
      <c r="C21" s="79">
        <v>54.6</v>
      </c>
      <c r="D21" s="80">
        <v>71.706000000000003</v>
      </c>
      <c r="E21" s="80">
        <v>77.561000000000007</v>
      </c>
      <c r="F21" s="80">
        <v>79.818999999999988</v>
      </c>
      <c r="G21" s="81">
        <v>82.190100000000001</v>
      </c>
      <c r="H21" s="94">
        <v>87.101900000000001</v>
      </c>
      <c r="I21" s="76"/>
      <c r="J21" s="86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</row>
    <row r="22" spans="1:31" s="70" customFormat="1" ht="12" customHeight="1" x14ac:dyDescent="0.2">
      <c r="A22" s="33" t="s">
        <v>49</v>
      </c>
      <c r="B22" s="78">
        <v>29</v>
      </c>
      <c r="C22" s="79">
        <v>67.900000000000006</v>
      </c>
      <c r="D22" s="80">
        <v>82.652000000000001</v>
      </c>
      <c r="E22" s="80">
        <v>89.368000000000009</v>
      </c>
      <c r="F22" s="80">
        <v>90.53</v>
      </c>
      <c r="G22" s="81">
        <v>90.705399999999997</v>
      </c>
      <c r="H22" s="94">
        <v>95.654399999999995</v>
      </c>
      <c r="I22" s="76"/>
      <c r="J22" s="86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</row>
    <row r="23" spans="1:31" s="70" customFormat="1" ht="12" customHeight="1" x14ac:dyDescent="0.2">
      <c r="A23" s="28" t="s">
        <v>50</v>
      </c>
      <c r="B23" s="82"/>
      <c r="C23" s="83"/>
      <c r="D23" s="84"/>
      <c r="E23" s="84"/>
      <c r="F23" s="84"/>
      <c r="G23" s="93"/>
      <c r="H23" s="93"/>
      <c r="I23" s="86"/>
      <c r="J23" s="86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</row>
    <row r="24" spans="1:31" s="70" customFormat="1" ht="12" customHeight="1" x14ac:dyDescent="0.2">
      <c r="A24" s="33" t="s">
        <v>51</v>
      </c>
      <c r="B24" s="78">
        <v>17.510000000000002</v>
      </c>
      <c r="C24" s="79">
        <v>49.3</v>
      </c>
      <c r="D24" s="80">
        <v>67.77</v>
      </c>
      <c r="E24" s="80">
        <v>72.670999999999992</v>
      </c>
      <c r="F24" s="80">
        <v>75.55</v>
      </c>
      <c r="G24" s="81">
        <v>78.520700000000005</v>
      </c>
      <c r="H24" s="81">
        <v>83.089799999999997</v>
      </c>
      <c r="I24" s="76"/>
      <c r="J24" s="86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</row>
    <row r="25" spans="1:31" s="70" customFormat="1" ht="12" customHeight="1" x14ac:dyDescent="0.2">
      <c r="A25" s="33" t="s">
        <v>52</v>
      </c>
      <c r="B25" s="78">
        <v>22.72</v>
      </c>
      <c r="C25" s="79">
        <v>64.099999999999994</v>
      </c>
      <c r="D25" s="80">
        <v>79.525000000000006</v>
      </c>
      <c r="E25" s="80">
        <v>85.555000000000007</v>
      </c>
      <c r="F25" s="80">
        <v>91.381</v>
      </c>
      <c r="G25" s="81">
        <v>88.979600000000005</v>
      </c>
      <c r="H25" s="81">
        <v>89.363900000000001</v>
      </c>
      <c r="I25" s="76"/>
      <c r="J25" s="86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</row>
    <row r="26" spans="1:31" s="70" customFormat="1" ht="12" customHeight="1" x14ac:dyDescent="0.2">
      <c r="A26" s="33" t="s">
        <v>53</v>
      </c>
      <c r="B26" s="78">
        <v>24.07</v>
      </c>
      <c r="C26" s="79">
        <v>59.2</v>
      </c>
      <c r="D26" s="80">
        <v>74.304000000000002</v>
      </c>
      <c r="E26" s="80">
        <v>71.745000000000005</v>
      </c>
      <c r="F26" s="80">
        <v>82.650999999999996</v>
      </c>
      <c r="G26" s="81">
        <v>82.278199999999998</v>
      </c>
      <c r="H26" s="81">
        <v>89.210800000000006</v>
      </c>
      <c r="I26" s="76"/>
      <c r="J26" s="86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</row>
    <row r="27" spans="1:31" s="70" customFormat="1" ht="12" customHeight="1" x14ac:dyDescent="0.2">
      <c r="A27" s="33" t="s">
        <v>54</v>
      </c>
      <c r="B27" s="78">
        <v>2.0499999999999998</v>
      </c>
      <c r="C27" s="79">
        <v>8.9</v>
      </c>
      <c r="D27" s="80">
        <v>15.315999999999999</v>
      </c>
      <c r="E27" s="80">
        <v>18.891999999999999</v>
      </c>
      <c r="F27" s="80">
        <v>19.71</v>
      </c>
      <c r="G27" s="81">
        <v>20.555299999999999</v>
      </c>
      <c r="H27" s="81">
        <v>24.786899999999999</v>
      </c>
      <c r="I27" s="76"/>
      <c r="J27" s="86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</row>
    <row r="28" spans="1:31" s="70" customFormat="1" ht="12" customHeight="1" x14ac:dyDescent="0.2">
      <c r="A28" s="33" t="s">
        <v>55</v>
      </c>
      <c r="B28" s="78">
        <v>4.3899999999999997</v>
      </c>
      <c r="C28" s="79">
        <v>14.6</v>
      </c>
      <c r="D28" s="80">
        <v>33.032000000000004</v>
      </c>
      <c r="E28" s="80">
        <v>39.832000000000001</v>
      </c>
      <c r="F28" s="80">
        <v>31.574999999999996</v>
      </c>
      <c r="G28" s="81">
        <v>33.816899999999997</v>
      </c>
      <c r="H28" s="81">
        <v>39.124200000000002</v>
      </c>
      <c r="I28" s="76"/>
      <c r="J28" s="86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</row>
    <row r="29" spans="1:31" s="70" customFormat="1" ht="12" customHeight="1" x14ac:dyDescent="0.2">
      <c r="A29" s="95"/>
      <c r="B29" s="95"/>
      <c r="C29" s="96"/>
      <c r="D29" s="96"/>
      <c r="E29" s="96"/>
      <c r="F29" s="96"/>
      <c r="G29" s="97"/>
      <c r="H29" s="97"/>
      <c r="I29" s="97"/>
      <c r="J29" s="97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</row>
    <row r="30" spans="1:31" s="59" customFormat="1" ht="29.25" customHeight="1" x14ac:dyDescent="0.25">
      <c r="A30" s="124" t="s">
        <v>78</v>
      </c>
      <c r="B30" s="124"/>
      <c r="C30" s="124"/>
      <c r="D30" s="124"/>
      <c r="E30" s="124"/>
      <c r="F30" s="124"/>
      <c r="G30" s="124"/>
      <c r="H30" s="124"/>
      <c r="I30" s="54"/>
      <c r="J30" s="54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98"/>
      <c r="V30" s="98"/>
    </row>
    <row r="31" spans="1:31" s="70" customFormat="1" ht="12" customHeight="1" x14ac:dyDescent="0.25">
      <c r="A31" s="99"/>
      <c r="B31" s="99"/>
      <c r="C31" s="99"/>
      <c r="D31" s="99"/>
      <c r="E31" s="99"/>
      <c r="F31" s="99"/>
      <c r="G31" s="99"/>
      <c r="H31" s="40" t="s">
        <v>69</v>
      </c>
      <c r="I31" s="97"/>
      <c r="J31" s="97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51"/>
      <c r="V31" s="51"/>
    </row>
    <row r="32" spans="1:31" s="70" customFormat="1" ht="12" customHeight="1" x14ac:dyDescent="0.25">
      <c r="A32" s="99"/>
      <c r="B32" s="99"/>
      <c r="C32" s="99"/>
      <c r="D32" s="99"/>
      <c r="E32" s="99"/>
      <c r="F32" s="99"/>
      <c r="G32" s="99"/>
      <c r="H32" s="99"/>
      <c r="I32" s="97"/>
      <c r="J32" s="97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51"/>
      <c r="V32" s="51"/>
    </row>
    <row r="33" spans="1:22" s="70" customFormat="1" ht="12" customHeight="1" x14ac:dyDescent="0.2">
      <c r="A33" s="99"/>
      <c r="B33" s="99"/>
      <c r="C33" s="99"/>
      <c r="D33" s="99"/>
      <c r="E33" s="99"/>
      <c r="F33" s="99"/>
      <c r="G33" s="99"/>
      <c r="H33" s="99"/>
      <c r="I33" s="97"/>
      <c r="J33" s="97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</row>
    <row r="34" spans="1:22" s="70" customFormat="1" ht="12" customHeight="1" x14ac:dyDescent="0.2">
      <c r="A34" s="99"/>
      <c r="B34" s="99"/>
      <c r="C34" s="99"/>
      <c r="D34" s="99"/>
      <c r="E34" s="99"/>
      <c r="F34" s="99"/>
      <c r="G34" s="99"/>
      <c r="H34" s="99"/>
      <c r="I34" s="86"/>
      <c r="J34" s="100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</row>
    <row r="35" spans="1:22" s="70" customFormat="1" ht="12" customHeight="1" x14ac:dyDescent="0.2">
      <c r="A35" s="99"/>
      <c r="B35" s="99"/>
      <c r="C35" s="99"/>
      <c r="D35" s="99"/>
      <c r="E35" s="99"/>
      <c r="F35" s="99"/>
      <c r="G35" s="99"/>
      <c r="H35" s="99"/>
      <c r="I35" s="101"/>
      <c r="J35" s="10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</row>
    <row r="36" spans="1:22" s="70" customFormat="1" ht="21" customHeight="1" x14ac:dyDescent="0.2">
      <c r="A36" s="99"/>
      <c r="B36" s="99"/>
      <c r="C36" s="99"/>
      <c r="D36" s="99"/>
      <c r="E36" s="99"/>
      <c r="F36" s="99"/>
      <c r="G36" s="99"/>
      <c r="H36" s="99"/>
      <c r="I36" s="102"/>
      <c r="J36" s="102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</row>
    <row r="37" spans="1:22" ht="12" customHeight="1" x14ac:dyDescent="0.25">
      <c r="A37" s="99"/>
      <c r="B37" s="99"/>
      <c r="C37" s="99"/>
      <c r="D37" s="99"/>
      <c r="E37" s="99"/>
      <c r="F37" s="99"/>
      <c r="G37" s="99"/>
      <c r="H37" s="99"/>
      <c r="I37" s="50"/>
      <c r="J37" s="50"/>
    </row>
    <row r="38" spans="1:22" ht="12" customHeight="1" x14ac:dyDescent="0.25">
      <c r="A38" s="99"/>
      <c r="B38" s="99"/>
      <c r="C38" s="99"/>
      <c r="D38" s="99"/>
      <c r="E38" s="99"/>
      <c r="F38" s="99"/>
      <c r="G38" s="99"/>
      <c r="H38" s="99"/>
      <c r="I38" s="50"/>
      <c r="J38" s="50"/>
    </row>
    <row r="39" spans="1:22" ht="16.5" customHeight="1" x14ac:dyDescent="0.25">
      <c r="A39" s="99"/>
      <c r="B39" s="99"/>
      <c r="C39" s="99"/>
      <c r="D39" s="99"/>
      <c r="E39" s="99"/>
      <c r="F39" s="99"/>
      <c r="G39" s="99"/>
      <c r="H39" s="99"/>
      <c r="I39" s="50"/>
      <c r="J39" s="50"/>
    </row>
    <row r="40" spans="1:22" ht="12" customHeight="1" x14ac:dyDescent="0.25">
      <c r="A40" s="99"/>
      <c r="B40" s="99"/>
      <c r="C40" s="99"/>
      <c r="D40" s="99"/>
      <c r="E40" s="99"/>
      <c r="F40" s="99"/>
      <c r="G40" s="99"/>
      <c r="H40" s="99"/>
      <c r="I40" s="50"/>
      <c r="J40" s="50"/>
    </row>
    <row r="41" spans="1:22" ht="12" customHeight="1" x14ac:dyDescent="0.25">
      <c r="A41" s="99"/>
      <c r="B41" s="99"/>
      <c r="C41" s="99"/>
      <c r="D41" s="99"/>
      <c r="E41" s="99"/>
      <c r="F41" s="99"/>
      <c r="G41" s="99"/>
      <c r="H41" s="99"/>
      <c r="I41" s="50"/>
      <c r="J41" s="50"/>
    </row>
    <row r="42" spans="1:22" ht="12" customHeight="1" x14ac:dyDescent="0.25">
      <c r="A42" s="99"/>
      <c r="B42" s="99"/>
      <c r="C42" s="99"/>
      <c r="D42" s="99"/>
      <c r="E42" s="99"/>
      <c r="F42" s="99"/>
      <c r="G42" s="99"/>
      <c r="H42" s="99"/>
      <c r="I42" s="50"/>
      <c r="J42" s="50"/>
    </row>
    <row r="43" spans="1:22" ht="12" customHeight="1" x14ac:dyDescent="0.25">
      <c r="A43" s="99"/>
      <c r="B43" s="99"/>
      <c r="C43" s="99"/>
      <c r="D43" s="99"/>
      <c r="E43" s="99"/>
      <c r="F43" s="99"/>
      <c r="G43" s="99"/>
      <c r="H43" s="99"/>
      <c r="I43" s="50"/>
      <c r="J43" s="50"/>
    </row>
    <row r="44" spans="1:22" ht="12" customHeight="1" x14ac:dyDescent="0.25">
      <c r="A44" s="99"/>
      <c r="B44" s="99"/>
      <c r="C44" s="99"/>
      <c r="D44" s="99"/>
      <c r="E44" s="99"/>
      <c r="F44" s="99"/>
      <c r="G44" s="99"/>
      <c r="H44" s="99"/>
      <c r="I44" s="50"/>
      <c r="J44" s="50"/>
      <c r="K44" s="48"/>
    </row>
    <row r="45" spans="1:22" ht="12" customHeight="1" x14ac:dyDescent="0.25">
      <c r="A45" s="99"/>
      <c r="B45" s="99"/>
      <c r="C45" s="99"/>
      <c r="D45" s="99"/>
      <c r="E45" s="99"/>
      <c r="F45" s="99"/>
      <c r="G45" s="99"/>
      <c r="H45" s="99"/>
      <c r="I45" s="50"/>
      <c r="J45" s="50"/>
      <c r="K45" s="48"/>
    </row>
    <row r="46" spans="1:22" ht="12" customHeight="1" x14ac:dyDescent="0.25">
      <c r="A46" s="99"/>
      <c r="B46" s="99"/>
      <c r="C46" s="99"/>
      <c r="D46" s="99"/>
      <c r="E46" s="99"/>
      <c r="F46" s="99"/>
      <c r="G46" s="99"/>
      <c r="H46" s="99"/>
      <c r="I46" s="50"/>
      <c r="J46" s="103"/>
      <c r="K46" s="48"/>
    </row>
    <row r="47" spans="1:22" ht="12" customHeight="1" x14ac:dyDescent="0.25">
      <c r="A47" s="99"/>
      <c r="B47" s="99"/>
      <c r="C47" s="99"/>
      <c r="D47" s="99"/>
      <c r="E47" s="99"/>
      <c r="F47" s="99"/>
      <c r="G47" s="99"/>
      <c r="H47" s="99"/>
      <c r="I47" s="50"/>
      <c r="J47" s="50"/>
    </row>
    <row r="48" spans="1:22" ht="17.25" customHeight="1" x14ac:dyDescent="0.25">
      <c r="A48" s="99"/>
      <c r="B48" s="99"/>
      <c r="C48" s="99"/>
      <c r="D48" s="99"/>
      <c r="E48" s="99"/>
      <c r="F48" s="99"/>
      <c r="G48" s="99"/>
      <c r="H48" s="99"/>
      <c r="I48" s="50"/>
      <c r="J48" s="50"/>
    </row>
    <row r="49" spans="1:12" ht="15.75" customHeight="1" x14ac:dyDescent="0.25">
      <c r="A49" s="99"/>
      <c r="B49" s="99"/>
      <c r="C49" s="99"/>
      <c r="D49" s="99"/>
      <c r="E49" s="99"/>
      <c r="F49" s="99"/>
      <c r="G49" s="99"/>
      <c r="H49" s="99"/>
      <c r="I49" s="50"/>
      <c r="J49" s="50"/>
    </row>
    <row r="50" spans="1:12" ht="12" customHeight="1" x14ac:dyDescent="0.25">
      <c r="A50" s="99"/>
      <c r="B50" s="99"/>
      <c r="C50" s="99"/>
      <c r="D50" s="99"/>
      <c r="E50" s="99"/>
      <c r="F50" s="99"/>
      <c r="G50" s="99"/>
      <c r="H50" s="99"/>
      <c r="I50" s="50"/>
      <c r="J50" s="50"/>
      <c r="K50" s="48"/>
    </row>
    <row r="51" spans="1:12" ht="12" customHeight="1" x14ac:dyDescent="0.25">
      <c r="A51" s="99"/>
      <c r="B51" s="99"/>
      <c r="C51" s="99"/>
      <c r="D51" s="99"/>
      <c r="E51" s="99"/>
      <c r="F51" s="99"/>
      <c r="G51" s="99"/>
      <c r="H51" s="99"/>
      <c r="I51" s="104"/>
      <c r="J51" s="104"/>
    </row>
    <row r="52" spans="1:12" ht="12" customHeight="1" x14ac:dyDescent="0.25">
      <c r="A52" s="99"/>
      <c r="B52" s="99"/>
      <c r="C52" s="99"/>
      <c r="D52" s="99"/>
      <c r="E52" s="99"/>
      <c r="F52" s="99"/>
      <c r="G52" s="99"/>
      <c r="H52" s="99"/>
      <c r="I52" s="104"/>
      <c r="J52" s="104"/>
      <c r="K52" s="51"/>
      <c r="L52" s="51"/>
    </row>
    <row r="53" spans="1:12" ht="12" customHeight="1" x14ac:dyDescent="0.25">
      <c r="A53" s="99"/>
      <c r="B53" s="99"/>
      <c r="C53" s="99"/>
      <c r="D53" s="99"/>
      <c r="E53" s="99"/>
      <c r="F53" s="99"/>
      <c r="G53" s="99"/>
      <c r="H53" s="99"/>
      <c r="I53" s="104"/>
      <c r="J53" s="104"/>
      <c r="K53" s="51"/>
      <c r="L53" s="51"/>
    </row>
    <row r="54" spans="1:12" ht="12" customHeight="1" x14ac:dyDescent="0.25">
      <c r="B54" s="44"/>
      <c r="C54" s="99"/>
      <c r="D54" s="99"/>
      <c r="E54" s="99"/>
      <c r="F54" s="99"/>
      <c r="G54" s="99"/>
      <c r="H54" s="99"/>
      <c r="I54" s="104"/>
      <c r="J54" s="104"/>
      <c r="K54" s="51"/>
      <c r="L54" s="51"/>
    </row>
    <row r="55" spans="1:12" ht="12" customHeight="1" x14ac:dyDescent="0.25">
      <c r="A55" s="44" t="s">
        <v>79</v>
      </c>
      <c r="B55" s="105"/>
      <c r="C55" s="99"/>
      <c r="D55" s="99"/>
      <c r="E55" s="99"/>
      <c r="F55" s="99"/>
      <c r="G55" s="99"/>
      <c r="H55" s="99"/>
      <c r="I55" s="104"/>
      <c r="J55" s="104"/>
      <c r="K55" s="51"/>
      <c r="L55" s="51"/>
    </row>
    <row r="56" spans="1:12" ht="12" customHeight="1" x14ac:dyDescent="0.25">
      <c r="A56" s="60" t="s">
        <v>67</v>
      </c>
      <c r="B56" s="60"/>
      <c r="C56" s="99"/>
      <c r="D56" s="99"/>
      <c r="E56" s="99"/>
      <c r="F56" s="99"/>
      <c r="G56" s="99"/>
      <c r="H56" s="99"/>
      <c r="I56" s="104"/>
      <c r="J56" s="104"/>
      <c r="K56" s="51"/>
      <c r="L56" s="51"/>
    </row>
    <row r="57" spans="1:12" ht="12" customHeight="1" x14ac:dyDescent="0.25">
      <c r="A57" s="99"/>
      <c r="B57" s="99"/>
      <c r="C57" s="99"/>
      <c r="D57" s="99"/>
      <c r="E57" s="99"/>
      <c r="F57" s="99"/>
      <c r="G57" s="99"/>
      <c r="H57" s="99"/>
      <c r="I57" s="104"/>
      <c r="J57" s="104"/>
      <c r="K57" s="51"/>
      <c r="L57" s="51"/>
    </row>
    <row r="58" spans="1:12" ht="12" customHeight="1" x14ac:dyDescent="0.25">
      <c r="A58" s="99"/>
      <c r="B58" s="99"/>
      <c r="C58" s="99"/>
      <c r="D58" s="99"/>
      <c r="E58" s="99"/>
      <c r="F58" s="99"/>
      <c r="G58" s="99"/>
      <c r="H58" s="99"/>
      <c r="I58" s="104"/>
      <c r="J58" s="104"/>
      <c r="K58" s="51"/>
      <c r="L58" s="51"/>
    </row>
    <row r="59" spans="1:12" ht="12" customHeight="1" x14ac:dyDescent="0.25">
      <c r="A59" s="99"/>
      <c r="B59" s="99"/>
      <c r="C59" s="99"/>
      <c r="D59" s="99"/>
      <c r="E59" s="99"/>
      <c r="F59" s="99"/>
      <c r="G59" s="99"/>
      <c r="H59" s="99"/>
      <c r="I59" s="104"/>
      <c r="J59" s="104"/>
      <c r="K59" s="51"/>
      <c r="L59" s="51"/>
    </row>
    <row r="60" spans="1:12" ht="12" customHeight="1" x14ac:dyDescent="0.25">
      <c r="A60" s="99"/>
      <c r="B60" s="99"/>
      <c r="C60" s="99"/>
      <c r="D60" s="99"/>
      <c r="E60" s="99"/>
      <c r="F60" s="99"/>
      <c r="G60" s="99"/>
      <c r="H60" s="99"/>
      <c r="I60" s="106"/>
      <c r="J60" s="106"/>
      <c r="K60" s="51"/>
      <c r="L60" s="51"/>
    </row>
    <row r="61" spans="1:12" ht="12" customHeight="1" x14ac:dyDescent="0.25">
      <c r="A61" s="52"/>
      <c r="B61" s="52"/>
      <c r="C61" s="99"/>
      <c r="D61" s="99"/>
      <c r="E61" s="99"/>
      <c r="F61" s="99"/>
      <c r="G61" s="99"/>
      <c r="H61" s="99"/>
      <c r="I61" s="16"/>
      <c r="J61" s="16"/>
    </row>
    <row r="62" spans="1:12" ht="12" customHeight="1" x14ac:dyDescent="0.25">
      <c r="A62" s="52"/>
      <c r="B62" s="52"/>
      <c r="C62" s="99"/>
      <c r="D62" s="99"/>
      <c r="E62" s="99"/>
      <c r="F62" s="99"/>
      <c r="G62" s="99"/>
      <c r="H62" s="99"/>
      <c r="I62" s="16"/>
      <c r="J62" s="16"/>
    </row>
    <row r="63" spans="1:12" ht="12" customHeight="1" x14ac:dyDescent="0.25">
      <c r="A63" s="52"/>
      <c r="B63" s="52"/>
      <c r="C63" s="99"/>
      <c r="D63" s="99"/>
      <c r="E63" s="99"/>
      <c r="F63" s="99"/>
      <c r="G63" s="99"/>
      <c r="H63" s="99"/>
      <c r="I63" s="16"/>
      <c r="J63" s="16"/>
    </row>
    <row r="64" spans="1:12" ht="12" customHeight="1" x14ac:dyDescent="0.25">
      <c r="A64" s="99"/>
      <c r="B64" s="99"/>
      <c r="C64" s="99"/>
      <c r="D64" s="99"/>
      <c r="E64" s="99"/>
      <c r="F64" s="99"/>
      <c r="G64" s="99"/>
      <c r="H64" s="99"/>
      <c r="I64" s="16"/>
      <c r="J64" s="16"/>
    </row>
    <row r="65" spans="1:12" s="15" customFormat="1" ht="12" customHeight="1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L65" s="48"/>
    </row>
    <row r="66" spans="1:12" s="15" customFormat="1" ht="12" customHeight="1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L66" s="48"/>
    </row>
    <row r="67" spans="1:12" ht="12" customHeight="1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</row>
  </sheetData>
  <mergeCells count="1">
    <mergeCell ref="A30:H30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58"/>
  <sheetViews>
    <sheetView showGridLines="0" zoomScaleNormal="100" zoomScaleSheetLayoutView="100" workbookViewId="0">
      <selection activeCell="A5" sqref="A5:A6"/>
    </sheetView>
  </sheetViews>
  <sheetFormatPr defaultColWidth="9.140625" defaultRowHeight="9.75" x14ac:dyDescent="0.2"/>
  <cols>
    <col min="1" max="1" width="19.42578125" style="15" customWidth="1"/>
    <col min="2" max="15" width="7.28515625" style="15" customWidth="1"/>
    <col min="16" max="16384" width="9.140625" style="15"/>
  </cols>
  <sheetData>
    <row r="1" spans="1:17" ht="30" customHeight="1" x14ac:dyDescent="0.2">
      <c r="A1" s="13" t="s">
        <v>23</v>
      </c>
      <c r="B1" s="13"/>
      <c r="C1" s="13"/>
      <c r="D1" s="13"/>
      <c r="E1" s="13"/>
      <c r="F1" s="13"/>
      <c r="G1" s="13"/>
      <c r="H1" s="13"/>
      <c r="I1" s="13"/>
      <c r="J1" s="13"/>
      <c r="K1" s="14"/>
      <c r="L1" s="14"/>
      <c r="M1" s="14"/>
      <c r="N1" s="14"/>
    </row>
    <row r="2" spans="1:17" ht="12" customHeight="1" x14ac:dyDescent="0.2">
      <c r="A2" s="16"/>
      <c r="B2" s="16"/>
      <c r="C2" s="16"/>
      <c r="D2" s="16"/>
      <c r="E2" s="16"/>
      <c r="F2" s="16"/>
      <c r="G2" s="16"/>
      <c r="H2" s="16"/>
      <c r="I2" s="16"/>
      <c r="J2" s="16"/>
    </row>
    <row r="3" spans="1:17" ht="16.7" customHeight="1" x14ac:dyDescent="0.2">
      <c r="A3" s="17" t="s">
        <v>80</v>
      </c>
      <c r="B3" s="107"/>
      <c r="C3" s="16"/>
      <c r="D3" s="16"/>
      <c r="E3" s="16"/>
      <c r="F3" s="16"/>
      <c r="G3" s="16"/>
      <c r="H3" s="16"/>
      <c r="I3" s="16"/>
      <c r="J3" s="16"/>
    </row>
    <row r="4" spans="1:17" ht="15" customHeight="1" x14ac:dyDescent="0.2">
      <c r="A4" s="18"/>
      <c r="B4" s="18"/>
      <c r="C4" s="16"/>
      <c r="D4" s="16"/>
      <c r="E4" s="16"/>
      <c r="F4" s="16"/>
      <c r="G4" s="16"/>
      <c r="H4" s="16"/>
      <c r="I4" s="16"/>
      <c r="J4" s="40" t="s">
        <v>81</v>
      </c>
    </row>
    <row r="5" spans="1:17" ht="12" customHeight="1" x14ac:dyDescent="0.2">
      <c r="L5" s="118"/>
      <c r="M5" s="118"/>
      <c r="N5" s="118"/>
      <c r="O5" s="118"/>
      <c r="P5" s="118"/>
      <c r="Q5" s="118"/>
    </row>
    <row r="6" spans="1:17" ht="12" customHeight="1" x14ac:dyDescent="0.2">
      <c r="L6" s="39"/>
      <c r="M6" s="39"/>
      <c r="N6" s="39"/>
      <c r="O6" s="39"/>
      <c r="P6" s="39"/>
      <c r="Q6" s="39"/>
    </row>
    <row r="7" spans="1:17" ht="12" customHeight="1" x14ac:dyDescent="0.2">
      <c r="L7" s="39"/>
      <c r="M7" s="39"/>
      <c r="N7" s="39"/>
      <c r="O7" s="39"/>
      <c r="P7" s="39"/>
      <c r="Q7" s="39"/>
    </row>
    <row r="8" spans="1:17" ht="12" customHeight="1" x14ac:dyDescent="0.2">
      <c r="L8" s="39"/>
      <c r="M8" s="39"/>
      <c r="N8" s="39" t="s">
        <v>82</v>
      </c>
      <c r="O8" s="39" t="s">
        <v>119</v>
      </c>
      <c r="P8" s="39" t="s">
        <v>118</v>
      </c>
      <c r="Q8" s="39"/>
    </row>
    <row r="9" spans="1:17" ht="12" customHeight="1" x14ac:dyDescent="0.2">
      <c r="L9" s="39"/>
      <c r="M9" s="39" t="s">
        <v>83</v>
      </c>
      <c r="N9" s="39">
        <v>84.194999999999993</v>
      </c>
      <c r="O9" s="39">
        <v>93.252099999999999</v>
      </c>
      <c r="P9" s="39">
        <v>63.988100000000003</v>
      </c>
      <c r="Q9" s="39"/>
    </row>
    <row r="10" spans="1:17" ht="12" customHeight="1" x14ac:dyDescent="0.2">
      <c r="L10" s="39"/>
      <c r="M10" s="39" t="s">
        <v>84</v>
      </c>
      <c r="N10" s="39">
        <v>80.156999999999996</v>
      </c>
      <c r="O10" s="39">
        <v>88.915199999999999</v>
      </c>
      <c r="P10" s="39">
        <v>61.931199999999997</v>
      </c>
      <c r="Q10" s="39"/>
    </row>
    <row r="11" spans="1:17" ht="12" customHeight="1" x14ac:dyDescent="0.2">
      <c r="L11" s="39"/>
      <c r="M11" s="39" t="s">
        <v>85</v>
      </c>
      <c r="N11" s="39">
        <v>79.781500000000008</v>
      </c>
      <c r="O11" s="39">
        <v>85.771299999999997</v>
      </c>
      <c r="P11" s="39">
        <v>64.336100000000002</v>
      </c>
      <c r="Q11" s="39"/>
    </row>
    <row r="12" spans="1:17" ht="12" customHeight="1" x14ac:dyDescent="0.2">
      <c r="L12" s="39"/>
      <c r="M12" s="39" t="s">
        <v>86</v>
      </c>
      <c r="N12" s="39">
        <v>75.423200000000008</v>
      </c>
      <c r="O12" s="39"/>
      <c r="P12" s="39"/>
      <c r="Q12" s="39"/>
    </row>
    <row r="13" spans="1:17" ht="12" customHeight="1" x14ac:dyDescent="0.2">
      <c r="L13" s="39"/>
      <c r="M13" s="39" t="s">
        <v>87</v>
      </c>
      <c r="N13" s="39">
        <v>70.267200000000003</v>
      </c>
      <c r="O13" s="39">
        <v>82.164099999999991</v>
      </c>
      <c r="P13" s="39">
        <v>42.891200000000005</v>
      </c>
      <c r="Q13" s="39"/>
    </row>
    <row r="14" spans="1:17" ht="12" customHeight="1" x14ac:dyDescent="0.2">
      <c r="L14" s="39"/>
      <c r="M14" s="39" t="s">
        <v>88</v>
      </c>
      <c r="N14" s="39">
        <v>69.072500000000005</v>
      </c>
      <c r="O14" s="39">
        <v>88.192300000000003</v>
      </c>
      <c r="P14" s="39">
        <v>27.442499999999999</v>
      </c>
      <c r="Q14" s="39"/>
    </row>
    <row r="15" spans="1:17" ht="12" customHeight="1" x14ac:dyDescent="0.2">
      <c r="L15" s="39"/>
      <c r="M15" s="39" t="s">
        <v>89</v>
      </c>
      <c r="N15" s="39">
        <v>67.517700000000005</v>
      </c>
      <c r="O15" s="39">
        <v>77.851900000000001</v>
      </c>
      <c r="P15" s="39">
        <v>43.276699999999998</v>
      </c>
      <c r="Q15" s="39"/>
    </row>
    <row r="16" spans="1:17" ht="12" customHeight="1" x14ac:dyDescent="0.2">
      <c r="L16" s="39"/>
      <c r="M16" s="39" t="s">
        <v>90</v>
      </c>
      <c r="N16" s="39">
        <v>65.842699999999994</v>
      </c>
      <c r="O16" s="39">
        <v>81.189800000000005</v>
      </c>
      <c r="P16" s="39">
        <v>27.262999999999998</v>
      </c>
      <c r="Q16" s="39"/>
    </row>
    <row r="17" spans="1:17" ht="12" customHeight="1" x14ac:dyDescent="0.2">
      <c r="L17" s="39"/>
      <c r="M17" s="39" t="s">
        <v>91</v>
      </c>
      <c r="N17" s="39">
        <v>65.777600000000007</v>
      </c>
      <c r="O17" s="39">
        <v>82.968600000000009</v>
      </c>
      <c r="P17" s="39">
        <v>38.115400000000001</v>
      </c>
      <c r="Q17" s="39"/>
    </row>
    <row r="18" spans="1:17" ht="12" customHeight="1" x14ac:dyDescent="0.2">
      <c r="L18" s="39"/>
      <c r="M18" s="39" t="s">
        <v>92</v>
      </c>
      <c r="N18" s="39">
        <v>64.972399999999993</v>
      </c>
      <c r="O18" s="39">
        <v>79.962400000000002</v>
      </c>
      <c r="P18" s="39">
        <v>37.383400000000002</v>
      </c>
      <c r="Q18" s="39"/>
    </row>
    <row r="19" spans="1:17" ht="12" customHeight="1" x14ac:dyDescent="0.2">
      <c r="L19" s="39"/>
      <c r="M19" s="39" t="s">
        <v>93</v>
      </c>
      <c r="N19" s="39">
        <v>64.388199999999998</v>
      </c>
      <c r="O19" s="39">
        <v>80.807400000000001</v>
      </c>
      <c r="P19" s="39">
        <v>33.088200000000001</v>
      </c>
      <c r="Q19" s="39"/>
    </row>
    <row r="20" spans="1:17" ht="12" customHeight="1" x14ac:dyDescent="0.2">
      <c r="L20" s="39"/>
      <c r="M20" s="39" t="s">
        <v>94</v>
      </c>
      <c r="N20" s="39">
        <v>62.411999999999999</v>
      </c>
      <c r="O20" s="39">
        <v>78.283499999999989</v>
      </c>
      <c r="P20" s="39">
        <v>29.816399999999998</v>
      </c>
      <c r="Q20" s="39"/>
    </row>
    <row r="21" spans="1:17" ht="12" customHeight="1" x14ac:dyDescent="0.2">
      <c r="L21" s="39"/>
      <c r="M21" s="39" t="s">
        <v>95</v>
      </c>
      <c r="N21" s="39">
        <v>62.041900000000005</v>
      </c>
      <c r="O21" s="39">
        <v>84.022300000000001</v>
      </c>
      <c r="P21" s="39">
        <v>24.9255</v>
      </c>
      <c r="Q21" s="39"/>
    </row>
    <row r="22" spans="1:17" ht="12" customHeight="1" x14ac:dyDescent="0.2">
      <c r="L22" s="39"/>
      <c r="M22" s="39" t="s">
        <v>96</v>
      </c>
      <c r="N22" s="39">
        <v>59.667800000000007</v>
      </c>
      <c r="O22" s="39">
        <v>80.008099999999999</v>
      </c>
      <c r="P22" s="39">
        <v>18.0426</v>
      </c>
      <c r="Q22" s="39"/>
    </row>
    <row r="23" spans="1:17" ht="12" customHeight="1" x14ac:dyDescent="0.2">
      <c r="L23" s="39"/>
      <c r="M23" s="39" t="s">
        <v>97</v>
      </c>
      <c r="N23" s="39">
        <v>58.980999999999995</v>
      </c>
      <c r="O23" s="39">
        <v>78.158799999999999</v>
      </c>
      <c r="P23" s="39">
        <v>28.4101</v>
      </c>
      <c r="Q23" s="39"/>
    </row>
    <row r="24" spans="1:17" ht="12" customHeight="1" x14ac:dyDescent="0.2">
      <c r="L24" s="39"/>
      <c r="M24" s="39" t="s">
        <v>98</v>
      </c>
      <c r="N24" s="39">
        <v>57.993799999999993</v>
      </c>
      <c r="O24" s="39">
        <v>74.041299999999993</v>
      </c>
      <c r="P24" s="39">
        <v>29.942299999999999</v>
      </c>
      <c r="Q24" s="39"/>
    </row>
    <row r="25" spans="1:17" ht="12" customHeight="1" x14ac:dyDescent="0.2">
      <c r="L25" s="39"/>
      <c r="M25" s="39" t="s">
        <v>99</v>
      </c>
      <c r="N25" s="39">
        <v>55.851900000000001</v>
      </c>
      <c r="O25" s="39">
        <v>72.829900000000009</v>
      </c>
      <c r="P25" s="39">
        <v>24.834099999999999</v>
      </c>
      <c r="Q25" s="39"/>
    </row>
    <row r="26" spans="1:17" ht="12" customHeight="1" x14ac:dyDescent="0.2">
      <c r="L26" s="39"/>
      <c r="M26" s="39" t="s">
        <v>100</v>
      </c>
      <c r="N26" s="39">
        <v>53.175899999999999</v>
      </c>
      <c r="O26" s="39">
        <v>71.521799999999999</v>
      </c>
      <c r="P26" s="39">
        <v>20.1951</v>
      </c>
      <c r="Q26" s="39"/>
    </row>
    <row r="27" spans="1:17" ht="12" customHeight="1" x14ac:dyDescent="0.2">
      <c r="L27" s="39"/>
      <c r="M27" s="39" t="s">
        <v>101</v>
      </c>
      <c r="N27" s="39">
        <v>50.570999999999998</v>
      </c>
      <c r="O27" s="39">
        <v>72.077699999999993</v>
      </c>
      <c r="P27" s="39">
        <v>10.337499999999999</v>
      </c>
      <c r="Q27" s="39"/>
    </row>
    <row r="28" spans="1:17" ht="12" customHeight="1" x14ac:dyDescent="0.2">
      <c r="L28" s="39"/>
      <c r="M28" s="39" t="s">
        <v>102</v>
      </c>
      <c r="N28" s="39">
        <v>49.933599999999998</v>
      </c>
      <c r="O28" s="39">
        <v>75.723500000000001</v>
      </c>
      <c r="P28" s="39">
        <v>10.2204</v>
      </c>
      <c r="Q28" s="39"/>
    </row>
    <row r="29" spans="1:17" ht="12" customHeight="1" x14ac:dyDescent="0.2">
      <c r="L29" s="39"/>
      <c r="M29" s="39" t="s">
        <v>103</v>
      </c>
      <c r="N29" s="39">
        <v>49.866599999999998</v>
      </c>
      <c r="O29" s="39">
        <v>74.545099999999991</v>
      </c>
      <c r="P29" s="39">
        <v>15.2393</v>
      </c>
      <c r="Q29" s="39"/>
    </row>
    <row r="30" spans="1:17" s="41" customFormat="1" ht="12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L30" s="39"/>
      <c r="M30" s="39" t="s">
        <v>104</v>
      </c>
      <c r="N30" s="39">
        <v>48.324399999999997</v>
      </c>
      <c r="O30" s="39">
        <v>77.672899999999998</v>
      </c>
      <c r="P30" s="39">
        <v>11.1549</v>
      </c>
      <c r="Q30" s="39"/>
    </row>
    <row r="31" spans="1:17" ht="12" customHeight="1" x14ac:dyDescent="0.2">
      <c r="L31" s="39"/>
      <c r="M31" s="39" t="s">
        <v>105</v>
      </c>
      <c r="N31" s="39">
        <v>48.299599999999998</v>
      </c>
      <c r="O31" s="39">
        <v>66.81049999999999</v>
      </c>
      <c r="P31" s="39">
        <v>13.2547</v>
      </c>
      <c r="Q31" s="39"/>
    </row>
    <row r="32" spans="1:17" ht="12" customHeight="1" x14ac:dyDescent="0.2">
      <c r="L32" s="39"/>
      <c r="M32" s="39" t="s">
        <v>106</v>
      </c>
      <c r="N32" s="39">
        <v>46.282600000000002</v>
      </c>
      <c r="O32" s="39">
        <v>69.414100000000005</v>
      </c>
      <c r="P32" s="39">
        <v>15.7087</v>
      </c>
      <c r="Q32" s="39"/>
    </row>
    <row r="33" spans="1:17" ht="12" customHeight="1" x14ac:dyDescent="0.2">
      <c r="L33" s="39"/>
      <c r="M33" s="39" t="s">
        <v>107</v>
      </c>
      <c r="N33" s="39">
        <v>43.945499999999996</v>
      </c>
      <c r="O33" s="39">
        <v>75.193100000000001</v>
      </c>
      <c r="P33" s="39">
        <v>10.431799999999999</v>
      </c>
      <c r="Q33" s="39"/>
    </row>
    <row r="34" spans="1:17" ht="12" customHeight="1" x14ac:dyDescent="0.2">
      <c r="L34" s="39"/>
      <c r="M34" s="39" t="s">
        <v>108</v>
      </c>
      <c r="N34" s="39">
        <v>39.194600000000001</v>
      </c>
      <c r="O34" s="39">
        <v>52.214000000000006</v>
      </c>
      <c r="P34" s="39">
        <v>15.821999999999999</v>
      </c>
      <c r="Q34" s="39"/>
    </row>
    <row r="35" spans="1:17" ht="25.5" customHeight="1" x14ac:dyDescent="0.2">
      <c r="A35" s="16"/>
      <c r="B35" s="16"/>
      <c r="C35" s="16"/>
      <c r="D35" s="16"/>
      <c r="E35" s="16"/>
      <c r="F35" s="16"/>
      <c r="G35" s="16"/>
      <c r="H35" s="16"/>
      <c r="I35" s="16"/>
      <c r="J35" s="16"/>
      <c r="L35" s="39"/>
      <c r="M35" s="39" t="s">
        <v>109</v>
      </c>
      <c r="N35" s="39">
        <v>31.722899999999999</v>
      </c>
      <c r="O35" s="39">
        <v>48.2986</v>
      </c>
      <c r="P35" s="39">
        <v>7.2002999999999995</v>
      </c>
      <c r="Q35" s="39"/>
    </row>
    <row r="36" spans="1:17" ht="16.5" customHeight="1" x14ac:dyDescent="0.2">
      <c r="A36" s="17" t="s">
        <v>110</v>
      </c>
      <c r="B36" s="16"/>
      <c r="C36" s="16"/>
      <c r="D36" s="16"/>
      <c r="E36" s="16"/>
      <c r="F36" s="16"/>
      <c r="G36" s="16"/>
      <c r="H36" s="16"/>
      <c r="I36" s="16"/>
      <c r="J36" s="16"/>
      <c r="L36" s="39"/>
      <c r="M36" s="39" t="s">
        <v>111</v>
      </c>
      <c r="N36" s="39">
        <v>26.938099999999999</v>
      </c>
      <c r="O36" s="39">
        <v>44.638199999999998</v>
      </c>
      <c r="P36" s="39">
        <v>4.3864000000000001</v>
      </c>
      <c r="Q36" s="39"/>
    </row>
    <row r="37" spans="1:17" ht="12" customHeight="1" x14ac:dyDescent="0.2">
      <c r="A37" s="16"/>
      <c r="B37" s="16"/>
      <c r="C37" s="16"/>
      <c r="D37" s="16"/>
      <c r="E37" s="16"/>
      <c r="F37" s="16"/>
      <c r="G37" s="16"/>
      <c r="H37" s="16"/>
      <c r="I37" s="16"/>
      <c r="J37" s="40"/>
      <c r="L37" s="39"/>
      <c r="M37" s="39"/>
      <c r="N37" s="39"/>
      <c r="O37" s="39"/>
      <c r="P37" s="39"/>
      <c r="Q37" s="39"/>
    </row>
    <row r="38" spans="1:17" ht="12" customHeight="1" x14ac:dyDescent="0.2">
      <c r="A38" s="16"/>
      <c r="B38" s="16"/>
      <c r="C38" s="16"/>
      <c r="D38" s="16"/>
      <c r="E38" s="16"/>
      <c r="F38" s="16"/>
      <c r="G38" s="16"/>
      <c r="H38" s="16"/>
      <c r="I38" s="16"/>
      <c r="J38" s="16"/>
      <c r="L38" s="39"/>
      <c r="M38" s="39"/>
      <c r="N38" s="39"/>
      <c r="O38" s="39"/>
      <c r="P38" s="39"/>
      <c r="Q38" s="39"/>
    </row>
    <row r="39" spans="1:17" ht="12" customHeight="1" x14ac:dyDescent="0.2">
      <c r="A39" s="16"/>
      <c r="B39" s="16"/>
      <c r="C39" s="16"/>
      <c r="D39" s="16"/>
      <c r="E39" s="16"/>
      <c r="F39" s="16"/>
      <c r="G39" s="16"/>
      <c r="H39" s="16"/>
      <c r="I39" s="16"/>
      <c r="J39" s="16"/>
      <c r="L39" s="39"/>
      <c r="M39" s="39"/>
      <c r="N39" s="39"/>
      <c r="O39" s="39"/>
      <c r="P39" s="39"/>
      <c r="Q39" s="39"/>
    </row>
    <row r="40" spans="1:17" ht="12" customHeight="1" x14ac:dyDescent="0.2">
      <c r="A40" s="16"/>
      <c r="B40" s="16"/>
      <c r="C40" s="16"/>
      <c r="D40" s="16"/>
      <c r="E40" s="16"/>
      <c r="F40" s="16"/>
      <c r="G40" s="16"/>
      <c r="H40" s="16"/>
      <c r="I40" s="16"/>
      <c r="J40" s="16"/>
      <c r="L40" s="39"/>
      <c r="M40" s="39"/>
      <c r="N40" s="39"/>
      <c r="O40" s="39"/>
      <c r="P40" s="39"/>
      <c r="Q40" s="39"/>
    </row>
    <row r="41" spans="1:17" ht="12" customHeight="1" x14ac:dyDescent="0.2">
      <c r="A41" s="16"/>
      <c r="B41" s="16"/>
      <c r="C41" s="16"/>
      <c r="D41" s="16"/>
      <c r="E41" s="16"/>
      <c r="F41" s="16"/>
      <c r="G41" s="16"/>
      <c r="H41" s="16"/>
      <c r="I41" s="16"/>
      <c r="J41" s="16"/>
      <c r="L41" s="39"/>
      <c r="M41" s="39"/>
      <c r="N41" s="39"/>
      <c r="O41" s="39"/>
      <c r="P41" s="39"/>
      <c r="Q41" s="39"/>
    </row>
    <row r="42" spans="1:17" ht="12" customHeight="1" x14ac:dyDescent="0.2">
      <c r="A42" s="16"/>
      <c r="B42" s="16"/>
      <c r="C42" s="16"/>
      <c r="D42" s="16"/>
      <c r="E42" s="16"/>
      <c r="F42" s="16"/>
      <c r="G42" s="16"/>
      <c r="H42" s="16"/>
      <c r="I42" s="16"/>
      <c r="J42" s="16"/>
      <c r="L42" s="39"/>
      <c r="M42" s="39"/>
      <c r="N42" s="39"/>
      <c r="O42" s="39"/>
      <c r="P42" s="39"/>
      <c r="Q42" s="39"/>
    </row>
    <row r="43" spans="1:17" ht="21" customHeight="1" x14ac:dyDescent="0.2">
      <c r="A43" s="16"/>
      <c r="B43" s="16"/>
      <c r="C43" s="16"/>
      <c r="D43" s="16"/>
      <c r="E43" s="16"/>
      <c r="F43" s="16"/>
      <c r="G43" s="16"/>
      <c r="H43" s="16"/>
      <c r="I43" s="16"/>
      <c r="J43" s="16"/>
      <c r="L43" s="39"/>
      <c r="M43" s="39"/>
      <c r="N43" s="39"/>
      <c r="O43" s="39"/>
      <c r="P43" s="39"/>
      <c r="Q43" s="39"/>
    </row>
    <row r="44" spans="1:17" ht="12" customHeight="1" x14ac:dyDescent="0.2">
      <c r="A44" s="16"/>
      <c r="B44" s="16"/>
      <c r="C44" s="16"/>
      <c r="D44" s="16"/>
      <c r="E44" s="16"/>
      <c r="F44" s="16"/>
      <c r="G44" s="16"/>
      <c r="H44" s="16"/>
      <c r="I44" s="16"/>
      <c r="J44" s="16"/>
      <c r="L44" s="39"/>
      <c r="M44" s="39"/>
      <c r="N44" s="39"/>
      <c r="O44" s="39"/>
      <c r="P44" s="39"/>
      <c r="Q44" s="39"/>
    </row>
    <row r="45" spans="1:17" ht="12" customHeight="1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L45" s="39"/>
      <c r="M45" s="39"/>
      <c r="N45" s="39"/>
      <c r="O45" s="39"/>
      <c r="P45" s="39"/>
      <c r="Q45" s="39"/>
    </row>
    <row r="46" spans="1:17" ht="17.25" customHeight="1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L46" s="39"/>
      <c r="M46" s="39"/>
      <c r="N46" s="39"/>
      <c r="O46" s="39"/>
      <c r="P46" s="39"/>
      <c r="Q46" s="39"/>
    </row>
    <row r="47" spans="1:17" ht="12" customHeight="1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L47" s="39"/>
      <c r="M47" s="39"/>
      <c r="N47" s="39"/>
      <c r="O47" s="39"/>
      <c r="P47" s="39"/>
      <c r="Q47" s="39"/>
    </row>
    <row r="48" spans="1:17" ht="12" customHeight="1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L48" s="39"/>
      <c r="M48" s="39"/>
      <c r="N48" s="39"/>
      <c r="O48" s="39"/>
      <c r="P48" s="39"/>
      <c r="Q48" s="39"/>
    </row>
    <row r="49" spans="1:17" ht="12" customHeight="1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  <c r="L49" s="39"/>
      <c r="M49" s="39"/>
      <c r="N49" s="39"/>
      <c r="O49" s="39"/>
      <c r="P49" s="39"/>
      <c r="Q49" s="39"/>
    </row>
    <row r="50" spans="1:17" ht="12" customHeight="1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  <c r="L50" s="39"/>
      <c r="M50" s="39"/>
      <c r="N50" s="39"/>
      <c r="O50" s="39"/>
      <c r="P50" s="39"/>
      <c r="Q50" s="39"/>
    </row>
    <row r="51" spans="1:17" ht="12" customHeight="1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L51" s="39"/>
      <c r="M51" s="39"/>
      <c r="N51" s="39"/>
      <c r="O51" s="39"/>
      <c r="P51" s="39"/>
      <c r="Q51" s="39"/>
    </row>
    <row r="52" spans="1:17" ht="12" customHeight="1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L52" s="63"/>
      <c r="M52" s="39"/>
      <c r="N52" s="39"/>
      <c r="O52" s="39"/>
      <c r="P52" s="39"/>
      <c r="Q52" s="39"/>
    </row>
    <row r="55" spans="1:17" ht="12" customHeight="1" x14ac:dyDescent="0.2"/>
    <row r="56" spans="1:17" ht="12" customHeight="1" x14ac:dyDescent="0.2"/>
    <row r="57" spans="1:17" ht="12" customHeight="1" x14ac:dyDescent="0.2">
      <c r="A57" s="108" t="s">
        <v>112</v>
      </c>
    </row>
    <row r="58" spans="1:17" ht="12" customHeight="1" x14ac:dyDescent="0.2">
      <c r="A58" s="108" t="s">
        <v>113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F67"/>
  <sheetViews>
    <sheetView showGridLines="0" topLeftCell="A16" zoomScaleNormal="100" zoomScaleSheetLayoutView="100" workbookViewId="0">
      <selection activeCell="A5" sqref="A5:A6"/>
    </sheetView>
  </sheetViews>
  <sheetFormatPr defaultColWidth="9.140625" defaultRowHeight="15" x14ac:dyDescent="0.25"/>
  <cols>
    <col min="1" max="1" width="21.28515625" style="15" customWidth="1"/>
    <col min="2" max="8" width="9.28515625" style="15" customWidth="1"/>
    <col min="9" max="14" width="7.28515625" style="15" customWidth="1"/>
    <col min="15" max="18" width="7.28515625" style="48" customWidth="1"/>
    <col min="19" max="22" width="9.140625" style="48"/>
  </cols>
  <sheetData>
    <row r="1" spans="1:32" ht="30" customHeight="1" x14ac:dyDescent="0.25">
      <c r="A1" s="13" t="s">
        <v>23</v>
      </c>
      <c r="B1" s="13"/>
      <c r="C1" s="13"/>
      <c r="D1" s="13"/>
      <c r="E1" s="13"/>
      <c r="F1" s="13"/>
      <c r="G1" s="13"/>
      <c r="H1" s="13"/>
      <c r="I1" s="46"/>
      <c r="J1" s="46"/>
      <c r="K1" s="109"/>
      <c r="L1" s="14"/>
      <c r="M1" s="14"/>
      <c r="N1" s="14"/>
      <c r="W1" s="48"/>
      <c r="X1" s="48"/>
      <c r="Y1" s="48"/>
      <c r="Z1" s="48"/>
      <c r="AA1" s="48"/>
      <c r="AB1" s="48"/>
      <c r="AC1" s="48"/>
      <c r="AD1" s="48"/>
      <c r="AE1" s="48"/>
      <c r="AF1" s="48"/>
    </row>
    <row r="2" spans="1:32" ht="12" customHeight="1" x14ac:dyDescent="0.25">
      <c r="A2" s="16"/>
      <c r="B2" s="16"/>
      <c r="C2" s="16"/>
      <c r="D2" s="16"/>
      <c r="E2" s="16"/>
      <c r="F2" s="16"/>
      <c r="G2" s="16"/>
      <c r="H2" s="16"/>
      <c r="I2" s="110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6"/>
      <c r="Y2" s="111"/>
      <c r="Z2" s="63"/>
      <c r="AA2" s="63"/>
      <c r="AB2" s="63"/>
      <c r="AC2" s="63"/>
      <c r="AD2" s="63"/>
      <c r="AE2" s="63"/>
      <c r="AF2" s="63"/>
    </row>
    <row r="3" spans="1:32" s="59" customFormat="1" ht="16.7" customHeight="1" x14ac:dyDescent="0.2">
      <c r="A3" s="17" t="s">
        <v>114</v>
      </c>
      <c r="B3" s="17"/>
      <c r="C3" s="16"/>
      <c r="D3" s="16"/>
      <c r="E3" s="16"/>
      <c r="F3" s="16"/>
      <c r="G3" s="16"/>
      <c r="H3" s="16"/>
      <c r="I3" s="112"/>
      <c r="J3" s="55"/>
      <c r="K3" s="55">
        <v>2006</v>
      </c>
      <c r="L3" s="55">
        <v>2007</v>
      </c>
      <c r="M3" s="55">
        <v>2008</v>
      </c>
      <c r="N3" s="55">
        <v>2009</v>
      </c>
      <c r="O3" s="55">
        <v>2010</v>
      </c>
      <c r="P3" s="55">
        <v>2011</v>
      </c>
      <c r="Q3" s="55">
        <v>2012</v>
      </c>
      <c r="R3" s="55">
        <v>2013</v>
      </c>
      <c r="S3" s="55">
        <v>2014</v>
      </c>
      <c r="T3" s="55">
        <v>2015</v>
      </c>
      <c r="U3" s="55">
        <v>2016</v>
      </c>
      <c r="V3" s="55">
        <v>2017</v>
      </c>
      <c r="W3" s="55">
        <v>2018</v>
      </c>
      <c r="X3" s="56">
        <v>2019</v>
      </c>
      <c r="Y3" s="56">
        <v>2020</v>
      </c>
      <c r="Z3" s="56">
        <v>2021</v>
      </c>
      <c r="AA3" s="56">
        <v>2022</v>
      </c>
      <c r="AB3" s="57">
        <v>2023</v>
      </c>
      <c r="AC3" s="57">
        <v>2024</v>
      </c>
      <c r="AD3" s="57"/>
      <c r="AE3" s="57"/>
      <c r="AF3" s="57"/>
    </row>
    <row r="4" spans="1:32" ht="12" customHeight="1" thickBot="1" x14ac:dyDescent="0.3">
      <c r="A4" s="60"/>
      <c r="B4" s="60"/>
      <c r="C4" s="16"/>
      <c r="D4" s="53"/>
      <c r="E4" s="53"/>
      <c r="F4" s="53"/>
      <c r="G4" s="53"/>
      <c r="H4" s="40" t="s">
        <v>69</v>
      </c>
      <c r="I4" s="113"/>
      <c r="J4" s="55" t="s">
        <v>70</v>
      </c>
      <c r="K4" s="114">
        <v>11.7</v>
      </c>
      <c r="L4" s="114">
        <v>15.299999999999999</v>
      </c>
      <c r="M4" s="114">
        <v>21</v>
      </c>
      <c r="N4" s="114">
        <v>22</v>
      </c>
      <c r="O4" s="114">
        <v>25.4</v>
      </c>
      <c r="P4" s="114">
        <v>28.000000000000004</v>
      </c>
      <c r="Q4" s="114">
        <v>30.644663105832521</v>
      </c>
      <c r="R4" s="114">
        <v>34.439841852165728</v>
      </c>
      <c r="S4" s="114">
        <v>39.287274589167126</v>
      </c>
      <c r="T4" s="114">
        <v>41.85325433831796</v>
      </c>
      <c r="U4" s="114">
        <v>43.626075830301843</v>
      </c>
      <c r="V4" s="114">
        <v>51.6</v>
      </c>
      <c r="W4" s="114">
        <v>53.900000000000006</v>
      </c>
      <c r="X4" s="114">
        <v>58.8</v>
      </c>
      <c r="Y4" s="114">
        <v>65.7</v>
      </c>
      <c r="Z4" s="114">
        <v>69.352000000000004</v>
      </c>
      <c r="AA4" s="114">
        <v>70.638999999999996</v>
      </c>
      <c r="AB4" s="114">
        <v>70.981800000000007</v>
      </c>
      <c r="AC4" s="114">
        <v>74.286199999999994</v>
      </c>
      <c r="AD4" s="63"/>
      <c r="AE4" s="63"/>
      <c r="AF4" s="63"/>
    </row>
    <row r="5" spans="1:32" s="70" customFormat="1" ht="20.25" customHeight="1" thickBot="1" x14ac:dyDescent="0.25">
      <c r="A5" s="64"/>
      <c r="B5" s="65">
        <v>2010</v>
      </c>
      <c r="C5" s="66">
        <v>2019</v>
      </c>
      <c r="D5" s="66">
        <v>2020</v>
      </c>
      <c r="E5" s="66">
        <v>2021</v>
      </c>
      <c r="F5" s="67">
        <v>2022</v>
      </c>
      <c r="G5" s="67">
        <v>2023</v>
      </c>
      <c r="H5" s="67">
        <v>2024</v>
      </c>
      <c r="I5" s="110"/>
      <c r="J5" s="55" t="s">
        <v>71</v>
      </c>
      <c r="K5" s="114">
        <v>18.892438720000001</v>
      </c>
      <c r="L5" s="114">
        <v>25.061544600000001</v>
      </c>
      <c r="M5" s="114">
        <v>35.632262800000007</v>
      </c>
      <c r="N5" s="114">
        <v>37.921795799999998</v>
      </c>
      <c r="O5" s="114">
        <v>44.462755379999997</v>
      </c>
      <c r="P5" s="114">
        <v>48</v>
      </c>
      <c r="Q5" s="114">
        <v>54.29999999999999</v>
      </c>
      <c r="R5" s="114">
        <v>58.314935827473299</v>
      </c>
      <c r="S5" s="114">
        <v>63.191060983275371</v>
      </c>
      <c r="T5" s="114">
        <v>66.947870120498138</v>
      </c>
      <c r="U5" s="114">
        <v>71.981952738627967</v>
      </c>
      <c r="V5" s="114">
        <v>79.100000000000009</v>
      </c>
      <c r="W5" s="114">
        <v>81.3</v>
      </c>
      <c r="X5" s="114">
        <v>86.5</v>
      </c>
      <c r="Y5" s="114">
        <v>91.2</v>
      </c>
      <c r="Z5" s="114">
        <v>93.469000000000008</v>
      </c>
      <c r="AA5" s="114">
        <v>96.260999999999996</v>
      </c>
      <c r="AB5" s="114">
        <v>93.216200000000001</v>
      </c>
      <c r="AC5" s="55">
        <v>96.104200000000006</v>
      </c>
      <c r="AD5" s="55"/>
      <c r="AE5" s="55"/>
      <c r="AF5" s="55"/>
    </row>
    <row r="6" spans="1:32" s="70" customFormat="1" ht="12" customHeight="1" x14ac:dyDescent="0.2">
      <c r="A6" s="71" t="s">
        <v>33</v>
      </c>
      <c r="B6" s="72">
        <v>25.4</v>
      </c>
      <c r="C6" s="73">
        <v>58.8</v>
      </c>
      <c r="D6" s="74">
        <v>65.661000000000001</v>
      </c>
      <c r="E6" s="74">
        <v>69.352000000000004</v>
      </c>
      <c r="F6" s="74">
        <v>70.638999999999996</v>
      </c>
      <c r="G6" s="75">
        <v>70.981800000000007</v>
      </c>
      <c r="H6" s="75">
        <v>74.286199999999994</v>
      </c>
      <c r="I6" s="115"/>
      <c r="J6" s="55" t="s">
        <v>72</v>
      </c>
      <c r="K6" s="114">
        <v>0</v>
      </c>
      <c r="L6" s="114">
        <v>1.4000000000000001</v>
      </c>
      <c r="M6" s="114">
        <v>1.41</v>
      </c>
      <c r="N6" s="114">
        <v>2.2999999999999998</v>
      </c>
      <c r="O6" s="114">
        <v>3</v>
      </c>
      <c r="P6" s="114">
        <v>3.7000000000000006</v>
      </c>
      <c r="Q6" s="114">
        <v>2.7</v>
      </c>
      <c r="R6" s="114">
        <v>4.5</v>
      </c>
      <c r="S6" s="114">
        <v>7.6</v>
      </c>
      <c r="T6" s="114">
        <v>7.9538534854782768</v>
      </c>
      <c r="U6" s="114">
        <v>9.7033966165815571</v>
      </c>
      <c r="V6" s="114">
        <v>12.7</v>
      </c>
      <c r="W6" s="114">
        <v>13.5</v>
      </c>
      <c r="X6" s="114">
        <v>16.37</v>
      </c>
      <c r="Y6" s="114">
        <v>21.2</v>
      </c>
      <c r="Z6" s="114">
        <v>25.11</v>
      </c>
      <c r="AA6" s="114">
        <v>27.92</v>
      </c>
      <c r="AB6" s="114">
        <v>26.76</v>
      </c>
      <c r="AC6" s="55">
        <v>31.52</v>
      </c>
      <c r="AD6" s="55"/>
      <c r="AE6" s="55"/>
      <c r="AF6" s="55"/>
    </row>
    <row r="7" spans="1:32" s="70" customFormat="1" ht="12" customHeight="1" x14ac:dyDescent="0.2">
      <c r="A7" s="77" t="s">
        <v>73</v>
      </c>
      <c r="B7" s="78">
        <v>27.4</v>
      </c>
      <c r="C7" s="79">
        <v>64</v>
      </c>
      <c r="D7" s="80">
        <v>71.599999999999994</v>
      </c>
      <c r="E7" s="80">
        <v>75.48</v>
      </c>
      <c r="F7" s="80">
        <v>77.87</v>
      </c>
      <c r="G7" s="81">
        <v>77.67</v>
      </c>
      <c r="H7" s="81">
        <v>81.209999999999994</v>
      </c>
      <c r="I7" s="11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</row>
    <row r="8" spans="1:32" s="70" customFormat="1" ht="12" customHeight="1" x14ac:dyDescent="0.2">
      <c r="A8" s="28" t="s">
        <v>34</v>
      </c>
      <c r="B8" s="82"/>
      <c r="C8" s="83"/>
      <c r="D8" s="84"/>
      <c r="E8" s="84"/>
      <c r="F8" s="84"/>
      <c r="G8" s="85"/>
      <c r="H8" s="85"/>
      <c r="I8" s="116"/>
      <c r="J8" s="55" t="s">
        <v>74</v>
      </c>
      <c r="K8" s="55"/>
      <c r="L8" s="55"/>
      <c r="M8" s="55"/>
      <c r="N8" s="55">
        <v>25.09</v>
      </c>
      <c r="O8" s="55">
        <v>28.6</v>
      </c>
      <c r="P8" s="55">
        <v>32.1</v>
      </c>
      <c r="Q8" s="55">
        <v>35.1</v>
      </c>
      <c r="R8" s="55">
        <v>38.9</v>
      </c>
      <c r="S8" s="55">
        <v>45</v>
      </c>
      <c r="T8" s="55">
        <v>49</v>
      </c>
      <c r="U8" s="55">
        <v>52.2</v>
      </c>
      <c r="V8" s="55">
        <v>61.4</v>
      </c>
      <c r="W8" s="55">
        <v>65.2</v>
      </c>
      <c r="X8" s="55">
        <v>70.3</v>
      </c>
      <c r="Y8" s="55">
        <v>78.599999999999994</v>
      </c>
      <c r="Z8" s="55">
        <v>82.7</v>
      </c>
      <c r="AA8" s="55">
        <v>83.7</v>
      </c>
      <c r="AB8" s="87">
        <v>85.04</v>
      </c>
      <c r="AC8" s="88">
        <v>87.919999999999987</v>
      </c>
      <c r="AD8" s="55"/>
      <c r="AE8" s="55"/>
      <c r="AF8" s="55"/>
    </row>
    <row r="9" spans="1:32" s="70" customFormat="1" ht="12" customHeight="1" x14ac:dyDescent="0.2">
      <c r="A9" s="33" t="s">
        <v>35</v>
      </c>
      <c r="B9" s="89">
        <v>27.986659660000001</v>
      </c>
      <c r="C9" s="90">
        <v>59.199999999999996</v>
      </c>
      <c r="D9" s="91">
        <v>65.747</v>
      </c>
      <c r="E9" s="91">
        <v>69.054000000000002</v>
      </c>
      <c r="F9" s="91">
        <v>72.114000000000004</v>
      </c>
      <c r="G9" s="81">
        <v>71.070499999999996</v>
      </c>
      <c r="H9" s="81">
        <v>73.1935</v>
      </c>
      <c r="I9" s="115"/>
      <c r="J9" s="55" t="s">
        <v>75</v>
      </c>
      <c r="K9" s="114"/>
      <c r="L9" s="114"/>
      <c r="M9" s="114"/>
      <c r="N9" s="114">
        <f>2.48+1.54</f>
        <v>4.0199999999999996</v>
      </c>
      <c r="O9" s="114">
        <v>7.1</v>
      </c>
      <c r="P9" s="114">
        <f>3.32+6.56</f>
        <v>9.879999999999999</v>
      </c>
      <c r="Q9" s="114">
        <f>7.35+3.65</f>
        <v>11</v>
      </c>
      <c r="R9" s="114">
        <f>6.62+3.91</f>
        <v>10.530000000000001</v>
      </c>
      <c r="S9" s="114">
        <f>7.2+4.91</f>
        <v>12.11</v>
      </c>
      <c r="T9" s="114">
        <v>12.59</v>
      </c>
      <c r="U9" s="114">
        <v>13.940000000000001</v>
      </c>
      <c r="V9" s="114">
        <v>21.78</v>
      </c>
      <c r="W9" s="114">
        <v>31.990000000000002</v>
      </c>
      <c r="X9" s="114">
        <v>33.4</v>
      </c>
      <c r="Y9" s="114">
        <v>43.114999999999995</v>
      </c>
      <c r="Z9" s="114">
        <v>55.086999999999996</v>
      </c>
      <c r="AA9" s="114">
        <v>51.349999999999994</v>
      </c>
      <c r="AB9" s="114">
        <v>55.575699999999998</v>
      </c>
      <c r="AC9" s="55">
        <v>60.838099999999997</v>
      </c>
      <c r="AD9" s="55"/>
      <c r="AE9" s="55"/>
      <c r="AF9" s="55"/>
    </row>
    <row r="10" spans="1:32" s="70" customFormat="1" ht="12" customHeight="1" x14ac:dyDescent="0.2">
      <c r="A10" s="33" t="s">
        <v>36</v>
      </c>
      <c r="B10" s="78">
        <v>23.04657688</v>
      </c>
      <c r="C10" s="79">
        <v>58.5</v>
      </c>
      <c r="D10" s="80">
        <v>65.578999999999994</v>
      </c>
      <c r="E10" s="80">
        <v>69.632999999999996</v>
      </c>
      <c r="F10" s="80">
        <v>69.225000000000009</v>
      </c>
      <c r="G10" s="81">
        <v>70.899600000000007</v>
      </c>
      <c r="H10" s="81">
        <v>75.266999999999996</v>
      </c>
      <c r="I10" s="115"/>
      <c r="J10" s="55" t="s">
        <v>76</v>
      </c>
      <c r="K10" s="114"/>
      <c r="L10" s="114"/>
      <c r="M10" s="114"/>
      <c r="N10" s="114">
        <f>23.76+22.09</f>
        <v>45.85</v>
      </c>
      <c r="O10" s="114">
        <v>49.8</v>
      </c>
      <c r="P10" s="114">
        <f>30.64+26.85</f>
        <v>57.49</v>
      </c>
      <c r="Q10" s="114">
        <f>31.72+26.73</f>
        <v>58.45</v>
      </c>
      <c r="R10" s="114">
        <f>38.13+24.23</f>
        <v>62.36</v>
      </c>
      <c r="S10" s="114">
        <f>46.6+22.63</f>
        <v>69.23</v>
      </c>
      <c r="T10" s="114">
        <v>71.28</v>
      </c>
      <c r="U10" s="114">
        <v>69.81</v>
      </c>
      <c r="V10" s="114">
        <v>84.62</v>
      </c>
      <c r="W10" s="114">
        <v>83.990000000000009</v>
      </c>
      <c r="X10" s="114">
        <v>88.9</v>
      </c>
      <c r="Y10" s="114">
        <v>92.132000000000005</v>
      </c>
      <c r="Z10" s="114">
        <v>96.116</v>
      </c>
      <c r="AA10" s="114">
        <v>96.287000000000006</v>
      </c>
      <c r="AB10" s="114">
        <v>95.869200000000006</v>
      </c>
      <c r="AC10" s="55">
        <v>98.097499999999997</v>
      </c>
      <c r="AD10" s="55"/>
      <c r="AE10" s="55"/>
      <c r="AF10" s="55"/>
    </row>
    <row r="11" spans="1:32" s="70" customFormat="1" ht="12" customHeight="1" x14ac:dyDescent="0.2">
      <c r="A11" s="28" t="s">
        <v>37</v>
      </c>
      <c r="B11" s="82"/>
      <c r="C11" s="83"/>
      <c r="D11" s="84"/>
      <c r="E11" s="84"/>
      <c r="F11" s="84"/>
      <c r="G11" s="93"/>
      <c r="H11" s="93"/>
      <c r="I11" s="116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</row>
    <row r="12" spans="1:32" s="70" customFormat="1" ht="12" customHeight="1" x14ac:dyDescent="0.2">
      <c r="A12" s="33" t="s">
        <v>38</v>
      </c>
      <c r="B12" s="78">
        <v>38.760155349999998</v>
      </c>
      <c r="C12" s="79">
        <v>81.399999999999991</v>
      </c>
      <c r="D12" s="80">
        <v>85.453000000000003</v>
      </c>
      <c r="E12" s="80">
        <v>86.506</v>
      </c>
      <c r="F12" s="80">
        <v>90.283999999999992</v>
      </c>
      <c r="G12" s="81">
        <v>90.5929</v>
      </c>
      <c r="H12" s="81">
        <v>92.960499999999996</v>
      </c>
      <c r="I12" s="11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</row>
    <row r="13" spans="1:32" s="70" customFormat="1" ht="12" customHeight="1" x14ac:dyDescent="0.2">
      <c r="A13" s="33" t="s">
        <v>39</v>
      </c>
      <c r="B13" s="78">
        <v>44.462755379999997</v>
      </c>
      <c r="C13" s="79">
        <v>86.5</v>
      </c>
      <c r="D13" s="80">
        <v>91.173000000000002</v>
      </c>
      <c r="E13" s="80">
        <v>93.469000000000008</v>
      </c>
      <c r="F13" s="80">
        <v>96.260999999999996</v>
      </c>
      <c r="G13" s="81">
        <v>93.216200000000001</v>
      </c>
      <c r="H13" s="81">
        <v>96.104200000000006</v>
      </c>
      <c r="I13" s="11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</row>
    <row r="14" spans="1:32" s="70" customFormat="1" ht="12" customHeight="1" x14ac:dyDescent="0.2">
      <c r="A14" s="33" t="s">
        <v>40</v>
      </c>
      <c r="B14" s="78">
        <v>34.690411349999998</v>
      </c>
      <c r="C14" s="79">
        <v>76.900000000000006</v>
      </c>
      <c r="D14" s="80">
        <v>86.138000000000005</v>
      </c>
      <c r="E14" s="80">
        <v>89.334999999999994</v>
      </c>
      <c r="F14" s="80">
        <v>89.959000000000003</v>
      </c>
      <c r="G14" s="81">
        <v>92.888400000000004</v>
      </c>
      <c r="H14" s="81">
        <v>93.170900000000003</v>
      </c>
      <c r="I14" s="115"/>
      <c r="J14" s="116"/>
      <c r="K14" s="116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</row>
    <row r="15" spans="1:32" s="70" customFormat="1" ht="12" customHeight="1" x14ac:dyDescent="0.2">
      <c r="A15" s="33" t="s">
        <v>41</v>
      </c>
      <c r="B15" s="78">
        <v>22.11117617</v>
      </c>
      <c r="C15" s="79">
        <v>69.8</v>
      </c>
      <c r="D15" s="80">
        <v>77.671000000000006</v>
      </c>
      <c r="E15" s="80">
        <v>82.432000000000002</v>
      </c>
      <c r="F15" s="80">
        <v>81.911000000000001</v>
      </c>
      <c r="G15" s="81">
        <v>84.578299999999999</v>
      </c>
      <c r="H15" s="81">
        <v>86.703100000000006</v>
      </c>
      <c r="I15" s="115"/>
      <c r="J15" s="116"/>
      <c r="K15" s="116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</row>
    <row r="16" spans="1:32" s="70" customFormat="1" ht="12" customHeight="1" x14ac:dyDescent="0.2">
      <c r="A16" s="33" t="s">
        <v>42</v>
      </c>
      <c r="B16" s="78">
        <v>10.463374160000001</v>
      </c>
      <c r="C16" s="79">
        <v>45.4</v>
      </c>
      <c r="D16" s="80">
        <v>56.986000000000004</v>
      </c>
      <c r="E16" s="80">
        <v>63.685000000000002</v>
      </c>
      <c r="F16" s="80">
        <v>66.248999999999995</v>
      </c>
      <c r="G16" s="81">
        <v>68.243300000000005</v>
      </c>
      <c r="H16" s="81">
        <v>75.377200000000002</v>
      </c>
      <c r="I16" s="115"/>
      <c r="J16" s="116"/>
      <c r="K16" s="116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</row>
    <row r="17" spans="1:32" s="70" customFormat="1" ht="12" customHeight="1" x14ac:dyDescent="0.2">
      <c r="A17" s="33" t="s">
        <v>77</v>
      </c>
      <c r="B17" s="78">
        <v>3</v>
      </c>
      <c r="C17" s="79">
        <v>16.37</v>
      </c>
      <c r="D17" s="80">
        <v>21.2</v>
      </c>
      <c r="E17" s="80">
        <v>25.11</v>
      </c>
      <c r="F17" s="80">
        <v>27.92</v>
      </c>
      <c r="G17" s="81">
        <v>26.76</v>
      </c>
      <c r="H17" s="81">
        <v>31.52</v>
      </c>
      <c r="I17" s="116"/>
      <c r="J17" s="116"/>
      <c r="K17" s="116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</row>
    <row r="18" spans="1:32" s="70" customFormat="1" ht="12" customHeight="1" x14ac:dyDescent="0.2">
      <c r="A18" s="28" t="s">
        <v>45</v>
      </c>
      <c r="B18" s="82"/>
      <c r="C18" s="83"/>
      <c r="D18" s="84"/>
      <c r="E18" s="84"/>
      <c r="F18" s="84"/>
      <c r="G18" s="93"/>
      <c r="H18" s="93"/>
      <c r="I18" s="116"/>
      <c r="J18" s="116"/>
      <c r="K18" s="116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</row>
    <row r="19" spans="1:32" s="70" customFormat="1" ht="12" customHeight="1" x14ac:dyDescent="0.2">
      <c r="A19" s="33" t="s">
        <v>46</v>
      </c>
      <c r="B19" s="78">
        <v>7.1</v>
      </c>
      <c r="C19" s="79">
        <v>33.4</v>
      </c>
      <c r="D19" s="80">
        <v>43.114999999999995</v>
      </c>
      <c r="E19" s="80">
        <v>55.086999999999996</v>
      </c>
      <c r="F19" s="80">
        <v>51.349999999999994</v>
      </c>
      <c r="G19" s="91">
        <v>55.575699999999998</v>
      </c>
      <c r="H19" s="117">
        <v>60.838099999999997</v>
      </c>
      <c r="I19" s="76"/>
      <c r="J19" s="86"/>
      <c r="K19" s="86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</row>
    <row r="20" spans="1:32" s="70" customFormat="1" ht="12" customHeight="1" x14ac:dyDescent="0.2">
      <c r="A20" s="33" t="s">
        <v>47</v>
      </c>
      <c r="B20" s="78">
        <v>17.059999999999999</v>
      </c>
      <c r="C20" s="79">
        <v>54.6</v>
      </c>
      <c r="D20" s="80">
        <v>67.953000000000003</v>
      </c>
      <c r="E20" s="80">
        <v>69.874000000000009</v>
      </c>
      <c r="F20" s="80">
        <v>72.231999999999999</v>
      </c>
      <c r="G20" s="91">
        <v>75.639300000000006</v>
      </c>
      <c r="H20" s="117">
        <v>78.329499999999996</v>
      </c>
      <c r="I20" s="76"/>
      <c r="J20" s="86"/>
      <c r="K20" s="86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</row>
    <row r="21" spans="1:32" s="70" customFormat="1" ht="12" customHeight="1" x14ac:dyDescent="0.2">
      <c r="A21" s="33" t="s">
        <v>48</v>
      </c>
      <c r="B21" s="78">
        <v>38.200000000000003</v>
      </c>
      <c r="C21" s="79">
        <v>79.8</v>
      </c>
      <c r="D21" s="80">
        <v>85.718000000000004</v>
      </c>
      <c r="E21" s="80">
        <v>90.179000000000002</v>
      </c>
      <c r="F21" s="80">
        <v>89.816000000000003</v>
      </c>
      <c r="G21" s="91">
        <v>89.808400000000006</v>
      </c>
      <c r="H21" s="117">
        <v>93.430599999999998</v>
      </c>
      <c r="I21" s="76"/>
      <c r="J21" s="86"/>
      <c r="K21" s="86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</row>
    <row r="22" spans="1:32" s="70" customFormat="1" ht="12" customHeight="1" x14ac:dyDescent="0.2">
      <c r="A22" s="33" t="s">
        <v>49</v>
      </c>
      <c r="B22" s="78">
        <v>49.82</v>
      </c>
      <c r="C22" s="79">
        <v>88.9</v>
      </c>
      <c r="D22" s="80">
        <v>92.132000000000005</v>
      </c>
      <c r="E22" s="80">
        <v>96.116</v>
      </c>
      <c r="F22" s="80">
        <v>96.287000000000006</v>
      </c>
      <c r="G22" s="91">
        <v>95.869200000000006</v>
      </c>
      <c r="H22" s="117">
        <v>98.097499999999997</v>
      </c>
      <c r="I22" s="76"/>
      <c r="J22" s="86"/>
      <c r="K22" s="86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</row>
    <row r="23" spans="1:32" s="70" customFormat="1" ht="12" customHeight="1" x14ac:dyDescent="0.2">
      <c r="A23" s="28" t="s">
        <v>50</v>
      </c>
      <c r="B23" s="82"/>
      <c r="C23" s="83"/>
      <c r="D23" s="84"/>
      <c r="E23" s="84"/>
      <c r="F23" s="84"/>
      <c r="G23" s="93"/>
      <c r="H23" s="93"/>
      <c r="I23" s="86"/>
      <c r="J23" s="86"/>
      <c r="K23" s="86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</row>
    <row r="24" spans="1:32" s="70" customFormat="1" ht="12" customHeight="1" x14ac:dyDescent="0.2">
      <c r="A24" s="33" t="s">
        <v>51</v>
      </c>
      <c r="B24" s="78">
        <v>33</v>
      </c>
      <c r="C24" s="79">
        <v>74.400000000000006</v>
      </c>
      <c r="D24" s="80">
        <v>82.186000000000007</v>
      </c>
      <c r="E24" s="80">
        <v>85.959000000000003</v>
      </c>
      <c r="F24" s="80">
        <v>86.673000000000002</v>
      </c>
      <c r="G24" s="81">
        <v>87.198800000000006</v>
      </c>
      <c r="H24" s="81">
        <v>90.024900000000002</v>
      </c>
      <c r="I24" s="76"/>
      <c r="J24" s="86"/>
      <c r="K24" s="86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</row>
    <row r="25" spans="1:32" s="70" customFormat="1" ht="12" customHeight="1" x14ac:dyDescent="0.2">
      <c r="A25" s="33" t="s">
        <v>52</v>
      </c>
      <c r="B25" s="78">
        <v>43.2</v>
      </c>
      <c r="C25" s="79">
        <v>80.600000000000009</v>
      </c>
      <c r="D25" s="80">
        <v>89.364000000000004</v>
      </c>
      <c r="E25" s="80">
        <v>95.760999999999996</v>
      </c>
      <c r="F25" s="80">
        <v>94.704999999999998</v>
      </c>
      <c r="G25" s="81">
        <v>94.463300000000004</v>
      </c>
      <c r="H25" s="81">
        <v>91.497</v>
      </c>
      <c r="I25" s="76"/>
      <c r="J25" s="86"/>
      <c r="K25" s="86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</row>
    <row r="26" spans="1:32" s="70" customFormat="1" ht="12" customHeight="1" x14ac:dyDescent="0.2">
      <c r="A26" s="33" t="s">
        <v>53</v>
      </c>
      <c r="B26" s="78">
        <v>40.4</v>
      </c>
      <c r="C26" s="79">
        <v>81.899999999999991</v>
      </c>
      <c r="D26" s="80">
        <v>86.853000000000009</v>
      </c>
      <c r="E26" s="80">
        <v>86.042000000000002</v>
      </c>
      <c r="F26" s="80">
        <v>90.734000000000009</v>
      </c>
      <c r="G26" s="81">
        <v>89.981899999999996</v>
      </c>
      <c r="H26" s="81">
        <v>93.855699999999999</v>
      </c>
      <c r="I26" s="76"/>
      <c r="J26" s="86"/>
      <c r="K26" s="86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</row>
    <row r="27" spans="1:32" s="70" customFormat="1" ht="12" customHeight="1" x14ac:dyDescent="0.2">
      <c r="A27" s="33" t="s">
        <v>54</v>
      </c>
      <c r="B27" s="78">
        <v>3.7</v>
      </c>
      <c r="C27" s="79">
        <v>17.2</v>
      </c>
      <c r="D27" s="80">
        <v>22.065000000000001</v>
      </c>
      <c r="E27" s="80">
        <v>26.927</v>
      </c>
      <c r="F27" s="80">
        <v>28.902000000000001</v>
      </c>
      <c r="G27" s="81">
        <v>26.8672</v>
      </c>
      <c r="H27" s="81">
        <v>31.613199999999999</v>
      </c>
      <c r="I27" s="76"/>
      <c r="J27" s="86"/>
      <c r="K27" s="86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</row>
    <row r="28" spans="1:32" s="70" customFormat="1" ht="12" customHeight="1" x14ac:dyDescent="0.2">
      <c r="A28" s="33" t="s">
        <v>55</v>
      </c>
      <c r="B28" s="78">
        <v>5.8</v>
      </c>
      <c r="C28" s="79">
        <v>32</v>
      </c>
      <c r="D28" s="80">
        <v>43.926000000000002</v>
      </c>
      <c r="E28" s="80">
        <v>53.975999999999999</v>
      </c>
      <c r="F28" s="80">
        <v>42.997999999999998</v>
      </c>
      <c r="G28" s="81">
        <v>50.191400000000002</v>
      </c>
      <c r="H28" s="81">
        <v>47.820900000000002</v>
      </c>
      <c r="I28" s="76"/>
      <c r="J28" s="86"/>
      <c r="K28" s="86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</row>
    <row r="29" spans="1:32" s="70" customFormat="1" ht="21.75" customHeight="1" x14ac:dyDescent="0.2">
      <c r="A29" s="95"/>
      <c r="B29" s="95"/>
      <c r="C29" s="96"/>
      <c r="D29" s="96"/>
      <c r="E29" s="96"/>
      <c r="F29" s="96"/>
      <c r="G29" s="97"/>
      <c r="H29" s="97"/>
      <c r="I29" s="97"/>
      <c r="J29" s="97"/>
      <c r="K29" s="97"/>
      <c r="L29" s="96"/>
      <c r="M29" s="51"/>
      <c r="N29" s="51"/>
      <c r="O29" s="51"/>
      <c r="P29" s="51"/>
      <c r="Q29" s="51"/>
      <c r="R29" s="51"/>
      <c r="S29" s="51"/>
      <c r="T29" s="51"/>
      <c r="U29" s="51"/>
      <c r="V29" s="51"/>
    </row>
    <row r="30" spans="1:32" s="59" customFormat="1" ht="27.75" customHeight="1" x14ac:dyDescent="0.25">
      <c r="A30" s="124" t="s">
        <v>115</v>
      </c>
      <c r="B30" s="124"/>
      <c r="C30" s="124"/>
      <c r="D30" s="124"/>
      <c r="E30" s="124"/>
      <c r="F30" s="124"/>
      <c r="G30" s="124"/>
      <c r="H30" s="124"/>
      <c r="I30" s="54"/>
      <c r="J30" s="54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/>
    </row>
    <row r="31" spans="1:32" s="70" customFormat="1" ht="12" customHeight="1" x14ac:dyDescent="0.25">
      <c r="A31" s="99"/>
      <c r="B31" s="99"/>
      <c r="C31" s="99"/>
      <c r="D31" s="99"/>
      <c r="E31" s="99"/>
      <c r="F31" s="99"/>
      <c r="G31" s="99"/>
      <c r="H31" s="40" t="s">
        <v>69</v>
      </c>
      <c r="I31" s="97"/>
      <c r="J31" s="97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/>
    </row>
    <row r="32" spans="1:32" s="70" customFormat="1" ht="12" customHeight="1" x14ac:dyDescent="0.25">
      <c r="A32" s="99"/>
      <c r="B32" s="99"/>
      <c r="C32" s="99"/>
      <c r="D32" s="99"/>
      <c r="E32" s="99"/>
      <c r="F32" s="99"/>
      <c r="G32" s="99"/>
      <c r="H32" s="99"/>
      <c r="I32" s="97"/>
      <c r="J32" s="97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/>
    </row>
    <row r="33" spans="1:22" s="70" customFormat="1" ht="12" customHeight="1" x14ac:dyDescent="0.2">
      <c r="A33" s="99"/>
      <c r="B33" s="99"/>
      <c r="C33" s="99"/>
      <c r="D33" s="99"/>
      <c r="E33" s="99"/>
      <c r="F33" s="99"/>
      <c r="G33" s="99"/>
      <c r="H33" s="99"/>
      <c r="I33" s="97"/>
      <c r="J33" s="97"/>
      <c r="K33" s="97"/>
      <c r="L33" s="96"/>
      <c r="M33" s="51"/>
      <c r="N33" s="51"/>
      <c r="O33" s="51"/>
      <c r="P33" s="51"/>
      <c r="Q33" s="51"/>
      <c r="R33" s="51"/>
      <c r="S33" s="51"/>
      <c r="T33" s="51"/>
      <c r="U33" s="51"/>
      <c r="V33" s="51"/>
    </row>
    <row r="34" spans="1:22" s="70" customFormat="1" ht="12" customHeight="1" x14ac:dyDescent="0.2">
      <c r="A34" s="99"/>
      <c r="B34" s="99"/>
      <c r="C34" s="99"/>
      <c r="D34" s="99"/>
      <c r="E34" s="99"/>
      <c r="F34" s="99"/>
      <c r="G34" s="99"/>
      <c r="H34" s="99"/>
      <c r="I34" s="86"/>
      <c r="J34" s="86"/>
      <c r="K34" s="86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</row>
    <row r="35" spans="1:22" s="70" customFormat="1" ht="12" customHeight="1" x14ac:dyDescent="0.2">
      <c r="A35" s="99"/>
      <c r="B35" s="99"/>
      <c r="C35" s="99"/>
      <c r="D35" s="99"/>
      <c r="E35" s="99"/>
      <c r="F35" s="99"/>
      <c r="G35" s="99"/>
      <c r="H35" s="99"/>
      <c r="I35" s="101"/>
      <c r="J35" s="101"/>
      <c r="K35" s="10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</row>
    <row r="36" spans="1:22" s="70" customFormat="1" ht="24.75" customHeight="1" x14ac:dyDescent="0.2">
      <c r="A36" s="99"/>
      <c r="B36" s="99"/>
      <c r="C36" s="99"/>
      <c r="D36" s="99"/>
      <c r="E36" s="99"/>
      <c r="F36" s="99"/>
      <c r="G36" s="99"/>
      <c r="H36" s="99"/>
      <c r="I36" s="102"/>
      <c r="J36" s="102"/>
      <c r="K36" s="102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</row>
    <row r="37" spans="1:22" ht="12" customHeight="1" x14ac:dyDescent="0.25">
      <c r="A37" s="99"/>
      <c r="B37" s="99"/>
      <c r="C37" s="99"/>
      <c r="D37" s="99"/>
      <c r="E37" s="99"/>
      <c r="F37" s="99"/>
      <c r="G37" s="99"/>
      <c r="H37" s="99"/>
      <c r="I37" s="50"/>
      <c r="J37" s="50"/>
      <c r="K37" s="50"/>
    </row>
    <row r="38" spans="1:22" ht="12" customHeight="1" x14ac:dyDescent="0.25">
      <c r="A38" s="99"/>
      <c r="B38" s="99"/>
      <c r="C38" s="99"/>
      <c r="D38" s="99"/>
      <c r="E38" s="99"/>
      <c r="F38" s="99"/>
      <c r="G38" s="99"/>
      <c r="H38" s="99"/>
      <c r="I38" s="50"/>
      <c r="J38" s="50"/>
      <c r="K38" s="50"/>
    </row>
    <row r="39" spans="1:22" ht="12" customHeight="1" x14ac:dyDescent="0.25">
      <c r="A39" s="99"/>
      <c r="B39" s="99"/>
      <c r="C39" s="99"/>
      <c r="D39" s="99"/>
      <c r="E39" s="99"/>
      <c r="F39" s="99"/>
      <c r="G39" s="99"/>
      <c r="H39" s="99"/>
      <c r="I39" s="50"/>
      <c r="J39" s="50"/>
      <c r="K39" s="50"/>
    </row>
    <row r="40" spans="1:22" ht="12" customHeight="1" x14ac:dyDescent="0.25">
      <c r="A40" s="99"/>
      <c r="B40" s="99"/>
      <c r="C40" s="99"/>
      <c r="D40" s="99"/>
      <c r="E40" s="99"/>
      <c r="F40" s="99"/>
      <c r="G40" s="99"/>
      <c r="H40" s="99"/>
      <c r="I40" s="50"/>
      <c r="J40" s="50"/>
      <c r="K40" s="50"/>
    </row>
    <row r="41" spans="1:22" ht="12" customHeight="1" x14ac:dyDescent="0.25">
      <c r="A41" s="99"/>
      <c r="B41" s="99"/>
      <c r="C41" s="99"/>
      <c r="D41" s="99"/>
      <c r="E41" s="99"/>
      <c r="F41" s="99"/>
      <c r="G41" s="99"/>
      <c r="H41" s="99"/>
      <c r="I41" s="50"/>
      <c r="J41" s="50"/>
      <c r="K41" s="50"/>
    </row>
    <row r="42" spans="1:22" ht="12" customHeight="1" x14ac:dyDescent="0.25">
      <c r="A42" s="99"/>
      <c r="B42" s="99"/>
      <c r="C42" s="99"/>
      <c r="D42" s="99"/>
      <c r="E42" s="99"/>
      <c r="F42" s="99"/>
      <c r="G42" s="99"/>
      <c r="H42" s="99"/>
      <c r="I42" s="50"/>
      <c r="J42" s="50"/>
      <c r="K42" s="50"/>
    </row>
    <row r="43" spans="1:22" ht="12" customHeight="1" x14ac:dyDescent="0.25">
      <c r="A43" s="99"/>
      <c r="B43" s="99"/>
      <c r="C43" s="99"/>
      <c r="D43" s="99"/>
      <c r="E43" s="99"/>
      <c r="F43" s="99"/>
      <c r="G43" s="99"/>
      <c r="H43" s="99"/>
      <c r="I43" s="50"/>
      <c r="J43" s="50"/>
      <c r="K43" s="50"/>
    </row>
    <row r="44" spans="1:22" ht="12" customHeight="1" x14ac:dyDescent="0.25">
      <c r="A44" s="99"/>
      <c r="B44" s="99"/>
      <c r="C44" s="99"/>
      <c r="D44" s="99"/>
      <c r="E44" s="99"/>
      <c r="F44" s="99"/>
      <c r="G44" s="99"/>
      <c r="H44" s="99"/>
      <c r="I44" s="50"/>
      <c r="J44" s="50"/>
      <c r="K44" s="50"/>
      <c r="L44" s="48"/>
      <c r="M44" s="48"/>
      <c r="N44" s="48"/>
    </row>
    <row r="45" spans="1:22" ht="12" customHeight="1" x14ac:dyDescent="0.25">
      <c r="A45" s="99"/>
      <c r="B45" s="99"/>
      <c r="C45" s="99"/>
      <c r="D45" s="99"/>
      <c r="E45" s="99"/>
      <c r="F45" s="99"/>
      <c r="G45" s="99"/>
      <c r="H45" s="99"/>
      <c r="I45" s="50"/>
      <c r="J45" s="50"/>
      <c r="K45" s="50"/>
      <c r="L45" s="48"/>
      <c r="M45" s="48"/>
      <c r="N45" s="48"/>
    </row>
    <row r="46" spans="1:22" ht="12" customHeight="1" x14ac:dyDescent="0.25">
      <c r="A46" s="99"/>
      <c r="B46" s="99"/>
      <c r="C46" s="99"/>
      <c r="D46" s="99"/>
      <c r="E46" s="99"/>
      <c r="F46" s="99"/>
      <c r="G46" s="99"/>
      <c r="H46" s="99"/>
      <c r="I46" s="50"/>
      <c r="J46" s="103"/>
      <c r="K46" s="50"/>
      <c r="L46" s="48"/>
      <c r="M46" s="48"/>
      <c r="N46" s="48"/>
    </row>
    <row r="47" spans="1:22" ht="27" customHeight="1" x14ac:dyDescent="0.25">
      <c r="A47" s="99"/>
      <c r="B47" s="99"/>
      <c r="C47" s="99"/>
      <c r="D47" s="99"/>
      <c r="E47" s="99"/>
      <c r="F47" s="99"/>
      <c r="G47" s="99"/>
      <c r="H47" s="99"/>
      <c r="I47" s="50"/>
      <c r="J47" s="50"/>
      <c r="K47" s="50"/>
    </row>
    <row r="48" spans="1:22" ht="12" customHeight="1" x14ac:dyDescent="0.25">
      <c r="A48" s="99"/>
      <c r="B48" s="99"/>
      <c r="C48" s="99"/>
      <c r="D48" s="99"/>
      <c r="E48" s="99"/>
      <c r="F48" s="99"/>
      <c r="G48" s="99"/>
      <c r="H48" s="99"/>
      <c r="I48" s="50"/>
      <c r="J48" s="50"/>
      <c r="K48" s="50"/>
    </row>
    <row r="49" spans="1:15" ht="12" customHeight="1" x14ac:dyDescent="0.25">
      <c r="A49" s="99"/>
      <c r="B49" s="99"/>
      <c r="C49" s="99"/>
      <c r="D49" s="99"/>
      <c r="E49" s="99"/>
      <c r="F49" s="99"/>
      <c r="G49" s="99"/>
      <c r="H49" s="99"/>
      <c r="I49" s="50"/>
      <c r="J49" s="50"/>
      <c r="K49" s="50"/>
    </row>
    <row r="50" spans="1:15" ht="12" customHeight="1" x14ac:dyDescent="0.25">
      <c r="A50" s="99"/>
      <c r="B50" s="99"/>
      <c r="C50" s="99"/>
      <c r="D50" s="99"/>
      <c r="E50" s="99"/>
      <c r="F50" s="99"/>
      <c r="G50" s="99"/>
      <c r="H50" s="99"/>
      <c r="I50" s="50"/>
      <c r="J50" s="50"/>
      <c r="K50" s="50"/>
      <c r="L50" s="48"/>
      <c r="M50" s="48"/>
      <c r="N50" s="48"/>
    </row>
    <row r="51" spans="1:15" ht="12" customHeight="1" x14ac:dyDescent="0.25">
      <c r="A51" s="99"/>
      <c r="B51" s="99"/>
      <c r="C51" s="99"/>
      <c r="D51" s="99"/>
      <c r="E51" s="99"/>
      <c r="F51" s="99"/>
      <c r="G51" s="99"/>
      <c r="H51" s="99"/>
      <c r="I51" s="104"/>
      <c r="J51" s="104"/>
      <c r="K51" s="104"/>
    </row>
    <row r="52" spans="1:15" ht="12" customHeight="1" x14ac:dyDescent="0.25">
      <c r="A52" s="99"/>
      <c r="B52" s="99"/>
      <c r="C52" s="99"/>
      <c r="D52" s="99"/>
      <c r="E52" s="99"/>
      <c r="F52" s="99"/>
      <c r="G52" s="99"/>
      <c r="H52" s="99"/>
      <c r="I52" s="104"/>
      <c r="J52" s="104"/>
      <c r="K52" s="104"/>
      <c r="L52" s="48"/>
      <c r="M52" s="51"/>
      <c r="N52" s="51"/>
      <c r="O52" s="51"/>
    </row>
    <row r="53" spans="1:15" ht="12" customHeight="1" x14ac:dyDescent="0.25">
      <c r="A53" s="99"/>
      <c r="B53" s="99"/>
      <c r="C53" s="99"/>
      <c r="D53" s="99"/>
      <c r="E53" s="99"/>
      <c r="F53" s="99"/>
      <c r="G53" s="99"/>
      <c r="H53" s="99"/>
      <c r="I53" s="104"/>
      <c r="J53" s="104"/>
      <c r="K53" s="104"/>
      <c r="L53" s="48"/>
      <c r="M53" s="51"/>
      <c r="N53" s="51"/>
      <c r="O53" s="51"/>
    </row>
    <row r="54" spans="1:15" ht="12" customHeight="1" x14ac:dyDescent="0.25">
      <c r="B54" s="44"/>
      <c r="C54" s="99"/>
      <c r="D54" s="99"/>
      <c r="E54" s="99"/>
      <c r="F54" s="99"/>
      <c r="G54" s="99"/>
      <c r="H54" s="99"/>
      <c r="I54" s="104"/>
      <c r="J54" s="104"/>
      <c r="K54" s="104"/>
      <c r="L54" s="48"/>
      <c r="M54" s="51"/>
      <c r="N54" s="51"/>
      <c r="O54" s="51"/>
    </row>
    <row r="55" spans="1:15" ht="12" customHeight="1" x14ac:dyDescent="0.25">
      <c r="A55" s="44" t="s">
        <v>79</v>
      </c>
      <c r="B55" s="105"/>
      <c r="C55" s="99"/>
      <c r="D55" s="99"/>
      <c r="E55" s="99"/>
      <c r="F55" s="99"/>
      <c r="G55" s="99"/>
      <c r="H55" s="99"/>
      <c r="I55" s="104"/>
      <c r="J55" s="104"/>
      <c r="K55" s="104"/>
      <c r="L55" s="48"/>
      <c r="M55" s="51"/>
      <c r="N55" s="51"/>
      <c r="O55" s="51"/>
    </row>
    <row r="56" spans="1:15" ht="12" customHeight="1" x14ac:dyDescent="0.25">
      <c r="A56" s="60" t="s">
        <v>67</v>
      </c>
      <c r="B56" s="60"/>
      <c r="C56" s="99"/>
      <c r="D56" s="99"/>
      <c r="E56" s="99"/>
      <c r="F56" s="99"/>
      <c r="G56" s="99"/>
      <c r="H56" s="99"/>
      <c r="I56" s="104"/>
      <c r="J56" s="104"/>
      <c r="K56" s="104"/>
      <c r="L56" s="48"/>
      <c r="M56" s="51"/>
      <c r="N56" s="51"/>
      <c r="O56" s="51"/>
    </row>
    <row r="57" spans="1:15" ht="12" customHeight="1" x14ac:dyDescent="0.25">
      <c r="A57" s="99"/>
      <c r="B57" s="99"/>
      <c r="C57" s="99"/>
      <c r="D57" s="99"/>
      <c r="E57" s="99"/>
      <c r="F57" s="99"/>
      <c r="G57" s="99"/>
      <c r="H57" s="99"/>
      <c r="I57" s="104"/>
      <c r="J57" s="104"/>
      <c r="K57" s="104"/>
      <c r="L57" s="48"/>
      <c r="M57" s="51"/>
      <c r="N57" s="51"/>
      <c r="O57" s="51"/>
    </row>
    <row r="58" spans="1:15" ht="12" customHeight="1" x14ac:dyDescent="0.25">
      <c r="A58" s="99"/>
      <c r="B58" s="99"/>
      <c r="C58" s="99"/>
      <c r="D58" s="99"/>
      <c r="E58" s="99"/>
      <c r="F58" s="99"/>
      <c r="G58" s="99"/>
      <c r="H58" s="99"/>
      <c r="I58" s="104"/>
      <c r="J58" s="104"/>
      <c r="K58" s="104"/>
      <c r="L58" s="48"/>
      <c r="M58" s="51"/>
      <c r="N58" s="51"/>
      <c r="O58" s="51"/>
    </row>
    <row r="59" spans="1:15" ht="12" customHeight="1" x14ac:dyDescent="0.25">
      <c r="A59" s="99"/>
      <c r="B59" s="99"/>
      <c r="C59" s="99"/>
      <c r="D59" s="99"/>
      <c r="E59" s="99"/>
      <c r="F59" s="99"/>
      <c r="G59" s="99"/>
      <c r="H59" s="99"/>
      <c r="I59" s="104"/>
      <c r="J59" s="104"/>
      <c r="K59" s="104"/>
      <c r="L59" s="48"/>
      <c r="M59" s="51"/>
      <c r="N59" s="51"/>
      <c r="O59" s="51"/>
    </row>
    <row r="60" spans="1:15" ht="12" customHeight="1" x14ac:dyDescent="0.25">
      <c r="A60" s="99"/>
      <c r="B60" s="99"/>
      <c r="C60" s="99"/>
      <c r="D60" s="99"/>
      <c r="E60" s="99"/>
      <c r="F60" s="99"/>
      <c r="G60" s="99"/>
      <c r="H60" s="99"/>
      <c r="I60" s="106"/>
      <c r="J60" s="106"/>
      <c r="K60" s="106"/>
      <c r="L60" s="48"/>
      <c r="M60" s="51"/>
      <c r="N60" s="51"/>
      <c r="O60" s="51"/>
    </row>
    <row r="61" spans="1:15" ht="12" customHeight="1" x14ac:dyDescent="0.25">
      <c r="A61" s="52"/>
      <c r="B61" s="52"/>
      <c r="C61" s="99"/>
      <c r="D61" s="99"/>
      <c r="E61" s="99"/>
      <c r="F61" s="99"/>
      <c r="G61" s="99"/>
      <c r="H61" s="99"/>
      <c r="I61" s="16"/>
      <c r="J61" s="16"/>
      <c r="K61" s="16"/>
    </row>
    <row r="62" spans="1:15" ht="12" customHeight="1" x14ac:dyDescent="0.25">
      <c r="A62" s="52"/>
      <c r="B62" s="52"/>
      <c r="C62" s="99"/>
      <c r="D62" s="99"/>
      <c r="E62" s="99"/>
      <c r="F62" s="99"/>
      <c r="G62" s="99"/>
      <c r="H62" s="99"/>
      <c r="I62" s="16"/>
      <c r="J62" s="16"/>
      <c r="K62" s="16"/>
    </row>
    <row r="63" spans="1:15" ht="12" customHeight="1" x14ac:dyDescent="0.25">
      <c r="A63" s="52"/>
      <c r="B63" s="52"/>
      <c r="C63" s="99"/>
      <c r="D63" s="99"/>
      <c r="E63" s="99"/>
      <c r="F63" s="99"/>
      <c r="G63" s="99"/>
      <c r="H63" s="99"/>
      <c r="I63" s="16"/>
      <c r="J63" s="16"/>
      <c r="K63" s="16"/>
    </row>
    <row r="64" spans="1:15" ht="12" customHeight="1" x14ac:dyDescent="0.25">
      <c r="A64" s="99"/>
      <c r="B64" s="99"/>
      <c r="C64" s="99"/>
      <c r="D64" s="99"/>
      <c r="E64" s="99"/>
      <c r="F64" s="99"/>
      <c r="G64" s="99"/>
      <c r="H64" s="99"/>
      <c r="I64" s="16"/>
      <c r="J64" s="16"/>
      <c r="K64" s="16"/>
    </row>
    <row r="65" spans="1:15" s="15" customFormat="1" ht="12" customHeight="1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O65" s="48"/>
    </row>
    <row r="66" spans="1:15" s="15" customFormat="1" ht="12" customHeight="1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O66" s="48"/>
    </row>
    <row r="67" spans="1:15" ht="12" customHeight="1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</row>
  </sheetData>
  <mergeCells count="1">
    <mergeCell ref="A30:H30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58"/>
  <sheetViews>
    <sheetView showGridLines="0" zoomScaleNormal="100" zoomScaleSheetLayoutView="100" workbookViewId="0">
      <selection activeCell="A5" sqref="A5:A6"/>
    </sheetView>
  </sheetViews>
  <sheetFormatPr defaultColWidth="9.140625" defaultRowHeight="9.75" x14ac:dyDescent="0.2"/>
  <cols>
    <col min="1" max="1" width="19.42578125" style="15" customWidth="1"/>
    <col min="2" max="15" width="7.28515625" style="15" customWidth="1"/>
    <col min="16" max="16384" width="9.140625" style="15"/>
  </cols>
  <sheetData>
    <row r="1" spans="1:17" ht="30" customHeight="1" x14ac:dyDescent="0.2">
      <c r="A1" s="13" t="s">
        <v>23</v>
      </c>
      <c r="B1" s="13"/>
      <c r="C1" s="13"/>
      <c r="D1" s="13"/>
      <c r="E1" s="13"/>
      <c r="F1" s="13"/>
      <c r="G1" s="13"/>
      <c r="H1" s="13"/>
      <c r="I1" s="13"/>
      <c r="J1" s="13"/>
      <c r="K1" s="14"/>
      <c r="L1" s="14"/>
      <c r="M1" s="14"/>
      <c r="N1" s="14"/>
    </row>
    <row r="2" spans="1:17" ht="12" customHeight="1" x14ac:dyDescent="0.2">
      <c r="A2" s="16"/>
      <c r="B2" s="16"/>
      <c r="C2" s="16"/>
      <c r="D2" s="16"/>
      <c r="E2" s="16"/>
      <c r="F2" s="16"/>
      <c r="G2" s="16"/>
      <c r="H2" s="16"/>
      <c r="I2" s="16"/>
      <c r="J2" s="16"/>
    </row>
    <row r="3" spans="1:17" ht="16.7" customHeight="1" x14ac:dyDescent="0.2">
      <c r="A3" s="17" t="s">
        <v>116</v>
      </c>
      <c r="B3" s="107"/>
      <c r="C3" s="16"/>
      <c r="D3" s="16"/>
      <c r="E3" s="16"/>
      <c r="F3" s="16"/>
      <c r="G3" s="16"/>
      <c r="H3" s="16"/>
      <c r="I3" s="16"/>
      <c r="J3" s="16"/>
    </row>
    <row r="4" spans="1:17" ht="15" customHeight="1" x14ac:dyDescent="0.2">
      <c r="A4" s="18"/>
      <c r="B4" s="18"/>
      <c r="C4" s="16"/>
      <c r="D4" s="16"/>
      <c r="E4" s="16"/>
      <c r="F4" s="16"/>
      <c r="G4" s="16"/>
      <c r="H4" s="16"/>
      <c r="I4" s="16"/>
      <c r="J4" s="40" t="s">
        <v>81</v>
      </c>
    </row>
    <row r="5" spans="1:17" ht="12" customHeight="1" x14ac:dyDescent="0.2">
      <c r="L5" s="39"/>
      <c r="M5" s="39"/>
      <c r="N5" s="39"/>
      <c r="O5" s="39"/>
      <c r="P5" s="39"/>
      <c r="Q5" s="39"/>
    </row>
    <row r="6" spans="1:17" ht="12" customHeight="1" x14ac:dyDescent="0.2">
      <c r="L6" s="39"/>
      <c r="M6" s="39"/>
      <c r="N6" s="39" t="s">
        <v>82</v>
      </c>
      <c r="O6" s="39" t="s">
        <v>119</v>
      </c>
      <c r="P6" s="39" t="s">
        <v>118</v>
      </c>
      <c r="Q6" s="39"/>
    </row>
    <row r="7" spans="1:17" ht="12" customHeight="1" x14ac:dyDescent="0.2">
      <c r="L7" s="39"/>
      <c r="M7" s="39" t="s">
        <v>83</v>
      </c>
      <c r="N7" s="39">
        <v>92.413600000000002</v>
      </c>
      <c r="O7" s="39">
        <v>97.998599999999996</v>
      </c>
      <c r="P7" s="39">
        <v>76.086799999999997</v>
      </c>
      <c r="Q7" s="39"/>
    </row>
    <row r="8" spans="1:17" ht="12" customHeight="1" x14ac:dyDescent="0.2">
      <c r="L8" s="39"/>
      <c r="M8" s="39" t="s">
        <v>85</v>
      </c>
      <c r="N8" s="39">
        <v>89.008600000000001</v>
      </c>
      <c r="O8" s="39">
        <v>93.669800000000009</v>
      </c>
      <c r="P8" s="39">
        <v>75.502800000000008</v>
      </c>
      <c r="Q8" s="39"/>
    </row>
    <row r="9" spans="1:17" ht="12" customHeight="1" x14ac:dyDescent="0.2">
      <c r="L9" s="39"/>
      <c r="M9" s="39" t="s">
        <v>84</v>
      </c>
      <c r="N9" s="39">
        <v>88.753399999999999</v>
      </c>
      <c r="O9" s="39">
        <v>94.553799999999995</v>
      </c>
      <c r="P9" s="39">
        <v>73.738199999999992</v>
      </c>
      <c r="Q9" s="39"/>
    </row>
    <row r="10" spans="1:17" ht="12" customHeight="1" x14ac:dyDescent="0.2">
      <c r="L10" s="39"/>
      <c r="M10" s="39" t="s">
        <v>86</v>
      </c>
      <c r="N10" s="39">
        <v>86.417999999999992</v>
      </c>
      <c r="O10" s="39"/>
      <c r="P10" s="39"/>
      <c r="Q10" s="39"/>
    </row>
    <row r="11" spans="1:17" ht="12" customHeight="1" x14ac:dyDescent="0.2">
      <c r="L11" s="39"/>
      <c r="M11" s="39" t="s">
        <v>87</v>
      </c>
      <c r="N11" s="39">
        <v>79.7898</v>
      </c>
      <c r="O11" s="39">
        <v>90.506500000000003</v>
      </c>
      <c r="P11" s="39">
        <v>51.214999999999996</v>
      </c>
      <c r="Q11" s="39"/>
    </row>
    <row r="12" spans="1:17" ht="12" customHeight="1" x14ac:dyDescent="0.2">
      <c r="L12" s="39"/>
      <c r="M12" s="39" t="s">
        <v>93</v>
      </c>
      <c r="N12" s="39">
        <v>79.144800000000004</v>
      </c>
      <c r="O12" s="39">
        <v>91.970799999999997</v>
      </c>
      <c r="P12" s="39">
        <v>49.092100000000002</v>
      </c>
      <c r="Q12" s="39"/>
    </row>
    <row r="13" spans="1:17" ht="12" customHeight="1" x14ac:dyDescent="0.2">
      <c r="L13" s="39"/>
      <c r="M13" s="39" t="s">
        <v>88</v>
      </c>
      <c r="N13" s="39">
        <v>77.675300000000007</v>
      </c>
      <c r="O13" s="39">
        <v>93.191100000000006</v>
      </c>
      <c r="P13" s="39">
        <v>35.950299999999999</v>
      </c>
      <c r="Q13" s="39"/>
    </row>
    <row r="14" spans="1:17" ht="12" customHeight="1" x14ac:dyDescent="0.2">
      <c r="L14" s="39"/>
      <c r="M14" s="39" t="s">
        <v>89</v>
      </c>
      <c r="N14" s="39">
        <v>77.47699999999999</v>
      </c>
      <c r="O14" s="39">
        <v>88.006700000000009</v>
      </c>
      <c r="P14" s="39">
        <v>53.921199999999999</v>
      </c>
      <c r="Q14" s="39"/>
    </row>
    <row r="15" spans="1:17" ht="12" customHeight="1" x14ac:dyDescent="0.2">
      <c r="L15" s="39"/>
      <c r="M15" s="39" t="s">
        <v>91</v>
      </c>
      <c r="N15" s="39">
        <v>76.931300000000007</v>
      </c>
      <c r="O15" s="39">
        <v>91.745100000000008</v>
      </c>
      <c r="P15" s="39">
        <v>49.794699999999999</v>
      </c>
      <c r="Q15" s="39"/>
    </row>
    <row r="16" spans="1:17" ht="12" customHeight="1" x14ac:dyDescent="0.2">
      <c r="L16" s="39"/>
      <c r="M16" s="39" t="s">
        <v>90</v>
      </c>
      <c r="N16" s="39">
        <v>76.818299999999994</v>
      </c>
      <c r="O16" s="39">
        <v>91.41040000000001</v>
      </c>
      <c r="P16" s="39">
        <v>34.832599999999999</v>
      </c>
      <c r="Q16" s="39"/>
    </row>
    <row r="17" spans="1:17" ht="12" customHeight="1" x14ac:dyDescent="0.2">
      <c r="L17" s="39"/>
      <c r="M17" s="39" t="s">
        <v>92</v>
      </c>
      <c r="N17" s="39">
        <v>75.255899999999997</v>
      </c>
      <c r="O17" s="39">
        <v>88.154600000000002</v>
      </c>
      <c r="P17" s="39">
        <v>49.139800000000001</v>
      </c>
      <c r="Q17" s="39"/>
    </row>
    <row r="18" spans="1:17" ht="12" customHeight="1" x14ac:dyDescent="0.2">
      <c r="L18" s="39"/>
      <c r="M18" s="39" t="s">
        <v>95</v>
      </c>
      <c r="N18" s="39">
        <v>73.123499999999993</v>
      </c>
      <c r="O18" s="39">
        <v>94.378399999999999</v>
      </c>
      <c r="P18" s="39">
        <v>33.936199999999999</v>
      </c>
      <c r="Q18" s="39"/>
    </row>
    <row r="19" spans="1:17" ht="12" customHeight="1" x14ac:dyDescent="0.2">
      <c r="L19" s="39"/>
      <c r="M19" s="39" t="s">
        <v>94</v>
      </c>
      <c r="N19" s="39">
        <v>72.16749999999999</v>
      </c>
      <c r="O19" s="39">
        <v>88.4208</v>
      </c>
      <c r="P19" s="39">
        <v>37.936999999999998</v>
      </c>
      <c r="Q19" s="39"/>
    </row>
    <row r="20" spans="1:17" ht="12" customHeight="1" x14ac:dyDescent="0.2">
      <c r="L20" s="39"/>
      <c r="M20" s="39" t="s">
        <v>97</v>
      </c>
      <c r="N20" s="39">
        <v>69.667599999999993</v>
      </c>
      <c r="O20" s="39">
        <v>87.773299999999992</v>
      </c>
      <c r="P20" s="39">
        <v>35.483499999999999</v>
      </c>
      <c r="Q20" s="39"/>
    </row>
    <row r="21" spans="1:17" ht="12" customHeight="1" x14ac:dyDescent="0.2">
      <c r="L21" s="39"/>
      <c r="M21" s="39" t="s">
        <v>98</v>
      </c>
      <c r="N21" s="39">
        <v>69.583399999999997</v>
      </c>
      <c r="O21" s="39">
        <v>85.524500000000003</v>
      </c>
      <c r="P21" s="39">
        <v>39.032299999999999</v>
      </c>
      <c r="Q21" s="39"/>
    </row>
    <row r="22" spans="1:17" ht="12" customHeight="1" x14ac:dyDescent="0.2">
      <c r="L22" s="39"/>
      <c r="M22" s="39" t="s">
        <v>99</v>
      </c>
      <c r="N22" s="39">
        <v>68.881599999999992</v>
      </c>
      <c r="O22" s="39">
        <v>86.848199999999991</v>
      </c>
      <c r="P22" s="39">
        <v>32.978000000000002</v>
      </c>
      <c r="Q22" s="39"/>
    </row>
    <row r="23" spans="1:17" ht="12" customHeight="1" x14ac:dyDescent="0.2">
      <c r="L23" s="39"/>
      <c r="M23" s="39" t="s">
        <v>96</v>
      </c>
      <c r="N23" s="39">
        <v>67.680499999999995</v>
      </c>
      <c r="O23" s="39">
        <v>86.816999999999993</v>
      </c>
      <c r="P23" s="39">
        <v>23.838999999999999</v>
      </c>
      <c r="Q23" s="39"/>
    </row>
    <row r="24" spans="1:17" ht="12" customHeight="1" x14ac:dyDescent="0.2">
      <c r="L24" s="39"/>
      <c r="M24" s="39" t="s">
        <v>100</v>
      </c>
      <c r="N24" s="39">
        <v>65.849800000000002</v>
      </c>
      <c r="O24" s="39">
        <v>82.508200000000002</v>
      </c>
      <c r="P24" s="39">
        <v>29.497</v>
      </c>
      <c r="Q24" s="39"/>
    </row>
    <row r="25" spans="1:17" ht="12" customHeight="1" x14ac:dyDescent="0.2">
      <c r="L25" s="39"/>
      <c r="M25" s="39" t="s">
        <v>103</v>
      </c>
      <c r="N25" s="39">
        <v>64.322900000000004</v>
      </c>
      <c r="O25" s="39">
        <v>89.377099999999999</v>
      </c>
      <c r="P25" s="39">
        <v>22.044599999999999</v>
      </c>
      <c r="Q25" s="39"/>
    </row>
    <row r="26" spans="1:17" ht="12" customHeight="1" x14ac:dyDescent="0.2">
      <c r="L26" s="39"/>
      <c r="M26" s="39" t="s">
        <v>106</v>
      </c>
      <c r="N26" s="39">
        <v>62.138800000000003</v>
      </c>
      <c r="O26" s="39">
        <v>87.551299999999998</v>
      </c>
      <c r="P26" s="39">
        <v>22.488399999999999</v>
      </c>
      <c r="Q26" s="39"/>
    </row>
    <row r="27" spans="1:17" ht="12" customHeight="1" x14ac:dyDescent="0.2">
      <c r="L27" s="39"/>
      <c r="M27" s="39" t="s">
        <v>104</v>
      </c>
      <c r="N27" s="39">
        <v>60.913600000000002</v>
      </c>
      <c r="O27" s="39">
        <v>91.519799999999989</v>
      </c>
      <c r="P27" s="39">
        <v>17.102800000000002</v>
      </c>
      <c r="Q27" s="39"/>
    </row>
    <row r="28" spans="1:17" ht="12" customHeight="1" x14ac:dyDescent="0.2">
      <c r="L28" s="39"/>
      <c r="M28" s="39" t="s">
        <v>102</v>
      </c>
      <c r="N28" s="39">
        <v>59.1387</v>
      </c>
      <c r="O28" s="39">
        <v>85.5</v>
      </c>
      <c r="P28" s="39">
        <v>14.517799999999999</v>
      </c>
      <c r="Q28" s="39"/>
    </row>
    <row r="29" spans="1:17" ht="12" customHeight="1" x14ac:dyDescent="0.2">
      <c r="L29" s="39"/>
      <c r="M29" s="39" t="s">
        <v>105</v>
      </c>
      <c r="N29" s="39">
        <v>57.531100000000002</v>
      </c>
      <c r="O29" s="39">
        <v>80.358800000000002</v>
      </c>
      <c r="P29" s="39">
        <v>18.758900000000001</v>
      </c>
      <c r="Q29" s="39"/>
    </row>
    <row r="30" spans="1:17" s="41" customFormat="1" ht="12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L30" s="39"/>
      <c r="M30" s="39" t="s">
        <v>101</v>
      </c>
      <c r="N30" s="39">
        <v>56.833399999999997</v>
      </c>
      <c r="O30" s="39">
        <v>80.828500000000005</v>
      </c>
      <c r="P30" s="39">
        <v>12.0998</v>
      </c>
      <c r="Q30" s="39"/>
    </row>
    <row r="31" spans="1:17" ht="12" customHeight="1" x14ac:dyDescent="0.2">
      <c r="L31" s="39"/>
      <c r="M31" s="39" t="s">
        <v>107</v>
      </c>
      <c r="N31" s="39">
        <v>54.754400000000004</v>
      </c>
      <c r="O31" s="39">
        <v>87.223700000000008</v>
      </c>
      <c r="P31" s="39">
        <v>15.8939</v>
      </c>
      <c r="Q31" s="39"/>
    </row>
    <row r="32" spans="1:17" ht="12" customHeight="1" x14ac:dyDescent="0.2">
      <c r="L32" s="39"/>
      <c r="M32" s="39" t="s">
        <v>108</v>
      </c>
      <c r="N32" s="39">
        <v>51.114400000000003</v>
      </c>
      <c r="O32" s="39">
        <v>67.365899999999996</v>
      </c>
      <c r="P32" s="39">
        <v>21.646799999999999</v>
      </c>
      <c r="Q32" s="39"/>
    </row>
    <row r="33" spans="1:17" ht="12" customHeight="1" x14ac:dyDescent="0.2">
      <c r="L33" s="39"/>
      <c r="M33" s="39" t="s">
        <v>109</v>
      </c>
      <c r="N33" s="39">
        <v>50.295999999999999</v>
      </c>
      <c r="O33" s="39">
        <v>68.586700000000008</v>
      </c>
      <c r="P33" s="39">
        <v>15.7021</v>
      </c>
      <c r="Q33" s="39"/>
    </row>
    <row r="34" spans="1:17" ht="12" customHeight="1" x14ac:dyDescent="0.2">
      <c r="L34" s="39"/>
      <c r="M34" s="39" t="s">
        <v>111</v>
      </c>
      <c r="N34" s="39">
        <v>45.194099999999999</v>
      </c>
      <c r="O34" s="39">
        <v>65.63839999999999</v>
      </c>
      <c r="P34" s="39">
        <v>9.8104999999999993</v>
      </c>
      <c r="Q34" s="39"/>
    </row>
    <row r="35" spans="1:17" ht="20.25" customHeight="1" x14ac:dyDescent="0.2">
      <c r="A35" s="16"/>
      <c r="B35" s="16"/>
      <c r="C35" s="16"/>
      <c r="D35" s="16"/>
      <c r="E35" s="16"/>
      <c r="F35" s="16"/>
      <c r="G35" s="16"/>
      <c r="H35" s="16"/>
      <c r="I35" s="16"/>
      <c r="J35" s="16"/>
      <c r="L35" s="39"/>
      <c r="M35" s="39"/>
      <c r="N35" s="39"/>
      <c r="O35" s="39"/>
      <c r="P35" s="39"/>
      <c r="Q35" s="39"/>
    </row>
    <row r="36" spans="1:17" ht="25.5" customHeight="1" x14ac:dyDescent="0.2">
      <c r="A36" s="17" t="s">
        <v>117</v>
      </c>
      <c r="B36" s="16"/>
      <c r="C36" s="16"/>
      <c r="D36" s="16"/>
      <c r="E36" s="16"/>
      <c r="F36" s="16"/>
      <c r="G36" s="16"/>
      <c r="H36" s="16"/>
      <c r="I36" s="16"/>
      <c r="J36" s="16"/>
      <c r="L36" s="39"/>
      <c r="M36" s="39"/>
      <c r="N36" s="39"/>
      <c r="O36" s="39"/>
      <c r="P36" s="39"/>
      <c r="Q36" s="39"/>
    </row>
    <row r="37" spans="1:17" ht="12" customHeight="1" x14ac:dyDescent="0.2">
      <c r="A37" s="16"/>
      <c r="B37" s="16"/>
      <c r="C37" s="16"/>
      <c r="D37" s="16"/>
      <c r="E37" s="16"/>
      <c r="F37" s="16"/>
      <c r="G37" s="16"/>
      <c r="H37" s="16"/>
      <c r="I37" s="16"/>
      <c r="J37" s="40"/>
    </row>
    <row r="38" spans="1:17" ht="12" customHeight="1" x14ac:dyDescent="0.2">
      <c r="A38" s="16"/>
      <c r="B38" s="16"/>
      <c r="C38" s="16"/>
      <c r="D38" s="16"/>
      <c r="E38" s="16"/>
      <c r="F38" s="16"/>
      <c r="G38" s="16"/>
      <c r="H38" s="16"/>
      <c r="I38" s="16"/>
      <c r="J38" s="16"/>
    </row>
    <row r="39" spans="1:17" ht="12" customHeight="1" x14ac:dyDescent="0.2">
      <c r="A39" s="16"/>
      <c r="B39" s="16"/>
      <c r="C39" s="16"/>
      <c r="D39" s="16"/>
      <c r="E39" s="16"/>
      <c r="F39" s="16"/>
      <c r="G39" s="16"/>
      <c r="H39" s="16"/>
      <c r="I39" s="16"/>
      <c r="J39" s="16"/>
    </row>
    <row r="40" spans="1:17" ht="12" customHeight="1" x14ac:dyDescent="0.2">
      <c r="A40" s="16"/>
      <c r="B40" s="16"/>
      <c r="C40" s="16"/>
      <c r="D40" s="16"/>
      <c r="E40" s="16"/>
      <c r="F40" s="16"/>
      <c r="G40" s="16"/>
      <c r="H40" s="16"/>
      <c r="I40" s="16"/>
      <c r="J40" s="16"/>
    </row>
    <row r="41" spans="1:17" ht="12" customHeight="1" x14ac:dyDescent="0.2">
      <c r="A41" s="16"/>
      <c r="B41" s="16"/>
      <c r="C41" s="16"/>
      <c r="D41" s="16"/>
      <c r="E41" s="16"/>
      <c r="F41" s="16"/>
      <c r="G41" s="16"/>
      <c r="H41" s="16"/>
      <c r="I41" s="16"/>
      <c r="J41" s="16"/>
    </row>
    <row r="42" spans="1:17" ht="12" customHeight="1" x14ac:dyDescent="0.2">
      <c r="A42" s="16"/>
      <c r="B42" s="16"/>
      <c r="C42" s="16"/>
      <c r="D42" s="16"/>
      <c r="E42" s="16"/>
      <c r="F42" s="16"/>
      <c r="G42" s="16"/>
      <c r="H42" s="16"/>
      <c r="I42" s="16"/>
      <c r="J42" s="16"/>
    </row>
    <row r="43" spans="1:17" ht="12" customHeight="1" x14ac:dyDescent="0.2">
      <c r="A43" s="16"/>
      <c r="B43" s="16"/>
      <c r="C43" s="16"/>
      <c r="D43" s="16"/>
      <c r="E43" s="16"/>
      <c r="F43" s="16"/>
      <c r="G43" s="16"/>
      <c r="H43" s="16"/>
      <c r="I43" s="16"/>
      <c r="J43" s="16"/>
    </row>
    <row r="44" spans="1:17" ht="12" customHeight="1" x14ac:dyDescent="0.2">
      <c r="A44" s="16"/>
      <c r="B44" s="16"/>
      <c r="C44" s="16"/>
      <c r="D44" s="16"/>
      <c r="E44" s="16"/>
      <c r="F44" s="16"/>
      <c r="G44" s="16"/>
      <c r="H44" s="16"/>
      <c r="I44" s="16"/>
      <c r="J44" s="16"/>
    </row>
    <row r="45" spans="1:17" ht="12" customHeight="1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</row>
    <row r="46" spans="1:17" ht="12" customHeight="1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</row>
    <row r="47" spans="1:17" ht="12" customHeight="1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</row>
    <row r="48" spans="1:17" ht="12" customHeight="1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</row>
    <row r="49" spans="1:12" ht="15.75" customHeight="1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</row>
    <row r="50" spans="1:12" ht="19.5" customHeight="1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</row>
    <row r="51" spans="1:12" ht="12" customHeight="1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</row>
    <row r="52" spans="1:12" ht="12" customHeight="1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L52" s="48"/>
    </row>
    <row r="55" spans="1:12" ht="12" customHeight="1" x14ac:dyDescent="0.2"/>
    <row r="56" spans="1:12" ht="12" customHeight="1" x14ac:dyDescent="0.2"/>
    <row r="57" spans="1:12" ht="11.25" x14ac:dyDescent="0.2">
      <c r="A57" s="44" t="s">
        <v>112</v>
      </c>
    </row>
    <row r="58" spans="1:12" ht="11.25" x14ac:dyDescent="0.2">
      <c r="A58" s="108" t="s">
        <v>113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</vt:i4>
      </vt:variant>
    </vt:vector>
  </HeadingPairs>
  <TitlesOfParts>
    <vt:vector size="11" baseType="lpstr">
      <vt:lpstr>Obsah 13</vt:lpstr>
      <vt:lpstr>13.1,,1</vt:lpstr>
      <vt:lpstr>13.2,,2</vt:lpstr>
      <vt:lpstr>13._1,,3</vt:lpstr>
      <vt:lpstr>13.3,,4</vt:lpstr>
      <vt:lpstr>13._2,,5</vt:lpstr>
      <vt:lpstr>'13._1,,3'!Oblast_tisku</vt:lpstr>
      <vt:lpstr>'13._2,,5'!Oblast_tisku</vt:lpstr>
      <vt:lpstr>'13.1,,1'!Oblast_tisku</vt:lpstr>
      <vt:lpstr>'13.2,,2'!Oblast_tisku</vt:lpstr>
      <vt:lpstr>'13.3,,4'!Oblast_tisku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Weichetová Lenka</dc:creator>
  <cp:lastModifiedBy>Weichetová Lenka</cp:lastModifiedBy>
  <cp:lastPrinted>2024-10-25T09:02:10Z</cp:lastPrinted>
  <dcterms:created xsi:type="dcterms:W3CDTF">2024-10-25T06:50:58Z</dcterms:created>
  <dcterms:modified xsi:type="dcterms:W3CDTF">2024-10-25T09:02:53Z</dcterms:modified>
</cp:coreProperties>
</file>