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 Dokumenty\01_A_Ročenka PRAHA\2020\data\26_MČ\web\"/>
    </mc:Choice>
  </mc:AlternateContent>
  <bookViews>
    <workbookView xWindow="0" yWindow="0" windowWidth="23250" windowHeight="9900"/>
  </bookViews>
  <sheets>
    <sheet name="2615" sheetId="1" r:id="rId1"/>
  </sheets>
  <calcPr calcId="162913"/>
</workbook>
</file>

<file path=xl/calcChain.xml><?xml version="1.0" encoding="utf-8"?>
<calcChain xmlns="http://schemas.openxmlformats.org/spreadsheetml/2006/main">
  <c r="D41" i="1" l="1"/>
  <c r="C41" i="1"/>
  <c r="B41" i="1"/>
  <c r="C43" i="1" l="1"/>
  <c r="D43" i="1"/>
  <c r="B43" i="1"/>
  <c r="C40" i="1"/>
  <c r="D40" i="1"/>
  <c r="B40" i="1"/>
  <c r="C22" i="1"/>
  <c r="D22" i="1"/>
  <c r="B22" i="1"/>
  <c r="C11" i="1"/>
  <c r="D11" i="1"/>
  <c r="B11" i="1"/>
  <c r="D9" i="1" l="1"/>
  <c r="D8" i="1" s="1"/>
  <c r="D46" i="1" s="1"/>
  <c r="D47" i="1" s="1"/>
  <c r="C9" i="1"/>
  <c r="C8" i="1" s="1"/>
  <c r="C46" i="1" s="1"/>
  <c r="C47" i="1" s="1"/>
  <c r="B9" i="1"/>
  <c r="B8" i="1" s="1"/>
  <c r="B46" i="1" s="1"/>
  <c r="B47" i="1" s="1"/>
</calcChain>
</file>

<file path=xl/sharedStrings.xml><?xml version="1.0" encoding="utf-8"?>
<sst xmlns="http://schemas.openxmlformats.org/spreadsheetml/2006/main" count="92" uniqueCount="90">
  <si>
    <t>HLAVNÍ MĚSTO PRAHA</t>
  </si>
  <si>
    <t>CAPITAL CITY OF PRAGUE</t>
  </si>
  <si>
    <t>Pramen: Magistrát hlavního města Prahy</t>
  </si>
  <si>
    <t>Source: Prague City Hall</t>
  </si>
  <si>
    <t>v tis. Kč</t>
  </si>
  <si>
    <t>CZK thousand</t>
  </si>
  <si>
    <t>Ukazatel</t>
  </si>
  <si>
    <t>Indicator</t>
  </si>
  <si>
    <t>Vlastní příjmy</t>
  </si>
  <si>
    <t>Own revenue</t>
  </si>
  <si>
    <t>v tom:</t>
  </si>
  <si>
    <t>daňové příjmy</t>
  </si>
  <si>
    <t>Tax revenue</t>
  </si>
  <si>
    <t xml:space="preserve">   </t>
  </si>
  <si>
    <t>daně z příjmu fyzických osob</t>
  </si>
  <si>
    <t>daně z příjmů právnických osob</t>
  </si>
  <si>
    <t>daň z přidané hodnoty</t>
  </si>
  <si>
    <t>Value added tax</t>
  </si>
  <si>
    <t>správní poplatky</t>
  </si>
  <si>
    <t>poplatky a odvody v oblasti životního prostředí</t>
  </si>
  <si>
    <t>ostatní odvody z vybraných činností a služeb</t>
  </si>
  <si>
    <t>daně z majetku</t>
  </si>
  <si>
    <t>nedaňové příjmy</t>
  </si>
  <si>
    <t>Non-tax revenue</t>
  </si>
  <si>
    <t>příjmy z vlastní činnosti</t>
  </si>
  <si>
    <t>Revenue from own activity</t>
  </si>
  <si>
    <t>odvody přebytků organizací 
s přímým vztahem</t>
  </si>
  <si>
    <t>příjmy z pronájmu majetku</t>
  </si>
  <si>
    <t>příjmy z úroků a realizace finančního majetku</t>
  </si>
  <si>
    <t>přijaté sankční platby</t>
  </si>
  <si>
    <t>Sanction payments received</t>
  </si>
  <si>
    <t>přijaté vratky transferů a ostatní příjmy z finančního vypořádání předchozích let</t>
  </si>
  <si>
    <t>ostatní nedaňové příjmy</t>
  </si>
  <si>
    <t>Other non-tax revenue</t>
  </si>
  <si>
    <t>příjmy z využívání výhrad. práv 
k přírodním zdrojům</t>
  </si>
  <si>
    <t>splátky půjček od obyvatelstva</t>
  </si>
  <si>
    <t>kapitálové příjmy</t>
  </si>
  <si>
    <t>Capital revenue</t>
  </si>
  <si>
    <t>Přijaté dotace</t>
  </si>
  <si>
    <t>mimo převody z vlastních fondů</t>
  </si>
  <si>
    <t>převody z vlastních fondů
hospodářské (podnikatelské)
činnosti</t>
  </si>
  <si>
    <t>Transfers from own funds
of economic (business)
activity</t>
  </si>
  <si>
    <t>běžné výdaje</t>
  </si>
  <si>
    <t>kapitálové výdaje</t>
  </si>
  <si>
    <t>Capital expenditure</t>
  </si>
  <si>
    <t>Financování</t>
  </si>
  <si>
    <t>Financing</t>
  </si>
  <si>
    <t>Poznámka: Po konsolidaci na úrovni města.</t>
  </si>
  <si>
    <r>
      <t xml:space="preserve">Schválený rozpočet
</t>
    </r>
    <r>
      <rPr>
        <i/>
        <sz val="8"/>
        <rFont val="Arial"/>
        <family val="2"/>
        <charset val="238"/>
      </rPr>
      <t>Approved budget</t>
    </r>
  </si>
  <si>
    <r>
      <t xml:space="preserve">Upravený rozpočet
</t>
    </r>
    <r>
      <rPr>
        <i/>
        <sz val="8"/>
        <rFont val="Arial"/>
        <family val="2"/>
        <charset val="238"/>
      </rPr>
      <t>Adjusted budget</t>
    </r>
  </si>
  <si>
    <r>
      <t xml:space="preserve">Skutečnost
</t>
    </r>
    <r>
      <rPr>
        <i/>
        <sz val="8"/>
        <rFont val="Arial"/>
        <family val="2"/>
        <charset val="238"/>
      </rPr>
      <t>Actual</t>
    </r>
  </si>
  <si>
    <t>Revenue from use of exclusive rights to natural resources</t>
  </si>
  <si>
    <r>
      <t xml:space="preserve">Rozdíl příjmů a výdajů </t>
    </r>
    <r>
      <rPr>
        <sz val="8"/>
        <rFont val="Arial"/>
        <family val="2"/>
        <charset val="238"/>
      </rPr>
      <t>(bez financování)</t>
    </r>
  </si>
  <si>
    <t>soudní poplatky</t>
  </si>
  <si>
    <t>Note: After consolidation on the level of the City.</t>
  </si>
  <si>
    <t>Current expenditure</t>
  </si>
  <si>
    <t>splátky půjčených prostředků od podnikatelských subjektů - fyzických osob</t>
  </si>
  <si>
    <t>splátky půjčených prostředků od podnikatelských nefinančních subjektů - právnických osob</t>
  </si>
  <si>
    <t>splátky půjčených prostředků od obecně prospěšných společností a podobných subjektů</t>
  </si>
  <si>
    <t>splátky půjčených prostředků od zřízených a podobných subjektů</t>
  </si>
  <si>
    <t>Income taxes of legal persons</t>
  </si>
  <si>
    <t>Income taxes of natural persons</t>
  </si>
  <si>
    <t>Administrative fees and charges</t>
  </si>
  <si>
    <r>
      <t xml:space="preserve">Revenue-expenditure balance
</t>
    </r>
    <r>
      <rPr>
        <i/>
        <sz val="8"/>
        <rFont val="Arial"/>
        <family val="2"/>
        <charset val="238"/>
      </rPr>
      <t>(excl. financing)</t>
    </r>
  </si>
  <si>
    <t>Pollution charges</t>
  </si>
  <si>
    <t>Other taxes and fees on selected activities and services</t>
  </si>
  <si>
    <t>Property taxes</t>
  </si>
  <si>
    <t>Revenue from leased property</t>
  </si>
  <si>
    <t>Transfers of surpluses 
from organisations with direct relation</t>
  </si>
  <si>
    <t>Grants received</t>
  </si>
  <si>
    <t>Loan repayments from the population</t>
  </si>
  <si>
    <t>Payments of loans by enterprises - natural persons</t>
  </si>
  <si>
    <t>Payments of loans by established and similar entities</t>
  </si>
  <si>
    <t>Payments of loans by benevolent societies and similar entities</t>
  </si>
  <si>
    <t>Received transfers returned and other revenue from financial settlements from previous years</t>
  </si>
  <si>
    <t>Revenue from interests and financial assets</t>
  </si>
  <si>
    <t>Payments of loans by non-financial corporations - legal persons</t>
  </si>
  <si>
    <t>Revenue from sale of short-term assets and low-value fixed assets</t>
  </si>
  <si>
    <r>
      <t>Výdaje celkem</t>
    </r>
    <r>
      <rPr>
        <sz val="8"/>
        <rFont val="Arial"/>
        <family val="2"/>
        <charset val="238"/>
      </rPr>
      <t xml:space="preserve"> (bez financování)</t>
    </r>
  </si>
  <si>
    <r>
      <t>Expenditure, total</t>
    </r>
    <r>
      <rPr>
        <i/>
        <sz val="8"/>
        <rFont val="Arial"/>
        <family val="2"/>
        <charset val="238"/>
      </rPr>
      <t xml:space="preserve"> (excl. financing)</t>
    </r>
  </si>
  <si>
    <r>
      <t xml:space="preserve">Revenue, total </t>
    </r>
    <r>
      <rPr>
        <i/>
        <sz val="8"/>
        <rFont val="Arial"/>
        <family val="2"/>
        <charset val="238"/>
      </rPr>
      <t>(excl. financing)</t>
    </r>
  </si>
  <si>
    <r>
      <t xml:space="preserve">Příjmy celkem </t>
    </r>
    <r>
      <rPr>
        <sz val="8"/>
        <rFont val="Arial"/>
        <family val="2"/>
        <charset val="238"/>
      </rPr>
      <t>(bez financování)</t>
    </r>
  </si>
  <si>
    <t>místní poplatky z vybraných činností a služeb</t>
  </si>
  <si>
    <t>Local fees and charges on selected activities and services</t>
  </si>
  <si>
    <t>daně, poplatky a jiná obdobná peněžitá plnění v oblasti hazardních her</t>
  </si>
  <si>
    <t>příjmy z prodeje krátkodobého 
a drobného dlouhodobého majetku</t>
  </si>
  <si>
    <t>Taxes, fees/dues/charges, and other similar monetary payments in the area of games of chance</t>
  </si>
  <si>
    <r>
      <t>26</t>
    </r>
    <r>
      <rPr>
        <sz val="10"/>
        <rFont val="Arial"/>
        <family val="2"/>
        <charset val="238"/>
      </rPr>
      <t xml:space="preserve">-15. </t>
    </r>
    <r>
      <rPr>
        <b/>
        <sz val="10"/>
        <rFont val="Arial"/>
        <family val="2"/>
        <charset val="238"/>
      </rPr>
      <t>Přehled o hospodaření hl. m. Prahy za rok 2019 (úhrn za vl. hlavní město a městské části)</t>
    </r>
  </si>
  <si>
    <t xml:space="preserve">           Overview of the budget performance of the Capital City of Prague in 2019 (the Capital City 
           as a whole and city sections in total)</t>
  </si>
  <si>
    <t>Excluding transfers from own funds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</si>
</sst>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 ;\-#,##0.00\ "/>
  </numFmts>
  <fonts count="12" x14ac:knownFonts="1">
    <font>
      <sz val="10"/>
      <name val="Arial CE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2"/>
      <name val="Arial"/>
      <family val="2"/>
      <charset val="238"/>
    </font>
    <font>
      <b/>
      <i/>
      <sz val="12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8"/>
      <name val="Arial"/>
      <family val="2"/>
      <charset val="238"/>
    </font>
    <font>
      <b/>
      <i/>
      <sz val="8"/>
      <name val="Arial"/>
      <family val="2"/>
      <charset val="238"/>
    </font>
    <font>
      <b/>
      <i/>
      <sz val="10"/>
      <name val="Arial"/>
      <family val="2"/>
      <charset val="238"/>
    </font>
    <font>
      <b/>
      <sz val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 applyFill="1"/>
    <xf numFmtId="0" fontId="2" fillId="0" borderId="0" xfId="0" applyFont="1" applyFill="1" applyAlignment="1">
      <alignment vertical="top"/>
    </xf>
    <xf numFmtId="0" fontId="3" fillId="0" borderId="0" xfId="0" applyFont="1" applyFill="1" applyAlignment="1">
      <alignment wrapText="1"/>
    </xf>
    <xf numFmtId="0" fontId="5" fillId="0" borderId="0" xfId="0" applyFont="1" applyFill="1" applyAlignment="1"/>
    <xf numFmtId="0" fontId="1" fillId="0" borderId="0" xfId="0" applyFont="1" applyFill="1" applyAlignment="1"/>
    <xf numFmtId="0" fontId="7" fillId="0" borderId="0" xfId="0" applyFont="1" applyFill="1" applyAlignment="1">
      <alignment horizontal="left"/>
    </xf>
    <xf numFmtId="0" fontId="2" fillId="0" borderId="0" xfId="0" applyFont="1" applyFill="1" applyAlignment="1">
      <alignment horizontal="left"/>
    </xf>
    <xf numFmtId="0" fontId="8" fillId="0" borderId="0" xfId="0" applyFont="1" applyFill="1" applyAlignment="1">
      <alignment horizontal="right"/>
    </xf>
    <xf numFmtId="0" fontId="2" fillId="0" borderId="0" xfId="0" applyFont="1" applyFill="1" applyAlignment="1"/>
    <xf numFmtId="0" fontId="2" fillId="0" borderId="1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10" fillId="0" borderId="0" xfId="0" applyFont="1" applyFill="1"/>
    <xf numFmtId="164" fontId="11" fillId="0" borderId="2" xfId="0" applyNumberFormat="1" applyFont="1" applyFill="1" applyBorder="1" applyAlignment="1">
      <alignment horizontal="right"/>
    </xf>
    <xf numFmtId="164" fontId="2" fillId="0" borderId="2" xfId="0" applyNumberFormat="1" applyFont="1" applyFill="1" applyBorder="1" applyAlignment="1">
      <alignment horizontal="right"/>
    </xf>
    <xf numFmtId="164" fontId="11" fillId="0" borderId="2" xfId="0" applyNumberFormat="1" applyFont="1" applyFill="1" applyBorder="1" applyAlignment="1"/>
    <xf numFmtId="164" fontId="2" fillId="0" borderId="2" xfId="0" applyNumberFormat="1" applyFont="1" applyFill="1" applyBorder="1" applyAlignment="1"/>
    <xf numFmtId="164" fontId="2" fillId="0" borderId="2" xfId="0" quotePrefix="1" applyNumberFormat="1" applyFont="1" applyFill="1" applyBorder="1" applyAlignment="1">
      <alignment horizontal="right"/>
    </xf>
    <xf numFmtId="164" fontId="11" fillId="0" borderId="2" xfId="0" applyNumberFormat="1" applyFont="1" applyFill="1" applyBorder="1"/>
    <xf numFmtId="0" fontId="8" fillId="0" borderId="4" xfId="0" applyFont="1" applyFill="1" applyBorder="1" applyAlignment="1"/>
    <xf numFmtId="0" fontId="2" fillId="0" borderId="5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/>
    <xf numFmtId="0" fontId="2" fillId="0" borderId="6" xfId="0" applyFont="1" applyFill="1" applyBorder="1" applyAlignment="1"/>
    <xf numFmtId="0" fontId="11" fillId="0" borderId="6" xfId="0" applyFont="1" applyFill="1" applyBorder="1" applyAlignment="1">
      <alignment horizontal="left" indent="1"/>
    </xf>
    <xf numFmtId="0" fontId="2" fillId="0" borderId="6" xfId="0" applyFont="1" applyFill="1" applyBorder="1" applyAlignment="1">
      <alignment horizontal="left" indent="1"/>
    </xf>
    <xf numFmtId="0" fontId="2" fillId="0" borderId="6" xfId="0" applyFont="1" applyFill="1" applyBorder="1" applyAlignment="1">
      <alignment horizontal="left" indent="2"/>
    </xf>
    <xf numFmtId="0" fontId="2" fillId="0" borderId="6" xfId="0" applyFont="1" applyFill="1" applyBorder="1" applyAlignment="1">
      <alignment horizontal="left" wrapText="1" indent="2"/>
    </xf>
    <xf numFmtId="0" fontId="2" fillId="0" borderId="6" xfId="0" applyFont="1" applyFill="1" applyBorder="1" applyAlignment="1">
      <alignment horizontal="left" wrapText="1" indent="1"/>
    </xf>
    <xf numFmtId="0" fontId="3" fillId="0" borderId="0" xfId="0" applyFont="1" applyFill="1" applyAlignment="1"/>
    <xf numFmtId="0" fontId="4" fillId="0" borderId="0" xfId="0" applyFont="1" applyFill="1" applyAlignment="1"/>
    <xf numFmtId="0" fontId="4" fillId="0" borderId="0" xfId="0" applyFont="1" applyFill="1" applyAlignment="1">
      <alignment horizontal="right"/>
    </xf>
    <xf numFmtId="0" fontId="6" fillId="0" borderId="0" xfId="0" applyFont="1" applyFill="1" applyAlignment="1"/>
    <xf numFmtId="0" fontId="9" fillId="0" borderId="4" xfId="0" applyFont="1" applyFill="1" applyBorder="1" applyAlignment="1"/>
    <xf numFmtId="0" fontId="9" fillId="0" borderId="4" xfId="0" applyFont="1" applyFill="1" applyBorder="1" applyAlignment="1">
      <alignment horizontal="left" indent="1"/>
    </xf>
    <xf numFmtId="0" fontId="8" fillId="0" borderId="4" xfId="0" applyFont="1" applyFill="1" applyBorder="1" applyAlignment="1">
      <alignment horizontal="left" indent="2"/>
    </xf>
    <xf numFmtId="0" fontId="8" fillId="0" borderId="4" xfId="0" applyFont="1" applyFill="1" applyBorder="1" applyAlignment="1">
      <alignment horizontal="left" wrapText="1" indent="2"/>
    </xf>
    <xf numFmtId="0" fontId="8" fillId="0" borderId="4" xfId="0" applyFont="1" applyFill="1" applyBorder="1" applyAlignment="1">
      <alignment horizontal="left" vertical="center" wrapText="1" indent="1"/>
    </xf>
    <xf numFmtId="0" fontId="8" fillId="0" borderId="4" xfId="0" applyFont="1" applyFill="1" applyBorder="1" applyAlignment="1">
      <alignment horizontal="left" indent="1"/>
    </xf>
    <xf numFmtId="0" fontId="11" fillId="0" borderId="6" xfId="0" applyFont="1" applyFill="1" applyBorder="1" applyAlignment="1">
      <alignment wrapText="1"/>
    </xf>
    <xf numFmtId="0" fontId="8" fillId="0" borderId="0" xfId="0" applyFont="1" applyFill="1" applyAlignment="1"/>
    <xf numFmtId="0" fontId="8" fillId="0" borderId="0" xfId="0" applyFont="1" applyFill="1" applyAlignment="1">
      <alignment horizontal="right" vertical="top"/>
    </xf>
    <xf numFmtId="0" fontId="9" fillId="0" borderId="4" xfId="0" applyFont="1" applyFill="1" applyBorder="1" applyAlignment="1">
      <alignment wrapText="1"/>
    </xf>
    <xf numFmtId="164" fontId="1" fillId="0" borderId="0" xfId="0" applyNumberFormat="1" applyFont="1" applyFill="1"/>
    <xf numFmtId="0" fontId="7" fillId="0" borderId="0" xfId="0" applyFont="1" applyFill="1" applyAlignment="1">
      <alignment horizontal="left" wrapText="1"/>
    </xf>
  </cellXfs>
  <cellStyles count="1">
    <cellStyle name="Normální" xfId="0" builtinId="0"/>
  </cellStyles>
  <dxfs count="0"/>
  <tableStyles count="0" defaultTableStyle="TableStyleMedium9" defaultPivotStyle="PivotStyleLight16"/>
  <colors>
    <mruColors>
      <color rgb="FFCCFFFF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9"/>
  <sheetViews>
    <sheetView tabSelected="1" zoomScaleNormal="100" workbookViewId="0"/>
  </sheetViews>
  <sheetFormatPr defaultColWidth="9.140625" defaultRowHeight="12.75" x14ac:dyDescent="0.2"/>
  <cols>
    <col min="1" max="1" width="25.7109375" style="1" customWidth="1"/>
    <col min="2" max="4" width="11.85546875" style="1" customWidth="1"/>
    <col min="5" max="5" width="25.85546875" style="1" customWidth="1"/>
    <col min="6" max="8" width="9.140625" style="1"/>
    <col min="9" max="9" width="18.7109375" style="1" customWidth="1"/>
    <col min="10" max="10" width="14.85546875" style="1" customWidth="1"/>
    <col min="11" max="11" width="17.5703125" style="1" customWidth="1"/>
    <col min="12" max="12" width="18.7109375" style="1" customWidth="1"/>
    <col min="13" max="16384" width="9.140625" style="1"/>
  </cols>
  <sheetData>
    <row r="1" spans="1:5" ht="15.75" customHeight="1" x14ac:dyDescent="0.25">
      <c r="A1" s="28" t="s">
        <v>0</v>
      </c>
      <c r="B1" s="28"/>
      <c r="C1" s="3"/>
      <c r="D1" s="29"/>
      <c r="E1" s="30" t="s">
        <v>1</v>
      </c>
    </row>
    <row r="2" spans="1:5" ht="11.25" customHeight="1" x14ac:dyDescent="0.2">
      <c r="A2" s="4"/>
      <c r="B2" s="5"/>
      <c r="C2" s="5"/>
      <c r="D2" s="5"/>
      <c r="E2" s="5"/>
    </row>
    <row r="3" spans="1:5" ht="14.25" customHeight="1" x14ac:dyDescent="0.2">
      <c r="A3" s="31" t="s">
        <v>87</v>
      </c>
      <c r="B3" s="31"/>
      <c r="C3" s="31"/>
      <c r="D3" s="31"/>
      <c r="E3" s="31"/>
    </row>
    <row r="4" spans="1:5" ht="25.9" customHeight="1" x14ac:dyDescent="0.2">
      <c r="A4" s="43" t="s">
        <v>88</v>
      </c>
      <c r="B4" s="43"/>
      <c r="C4" s="43"/>
      <c r="D4" s="43"/>
      <c r="E4" s="43"/>
    </row>
    <row r="5" spans="1:5" ht="12" customHeight="1" x14ac:dyDescent="0.2">
      <c r="A5" s="7" t="s">
        <v>2</v>
      </c>
      <c r="B5" s="6"/>
      <c r="C5" s="6"/>
      <c r="D5" s="6"/>
      <c r="E5" s="8" t="s">
        <v>3</v>
      </c>
    </row>
    <row r="6" spans="1:5" ht="12" customHeight="1" thickBot="1" x14ac:dyDescent="0.25">
      <c r="A6" s="7" t="s">
        <v>4</v>
      </c>
      <c r="B6" s="9"/>
      <c r="C6" s="9"/>
      <c r="D6" s="9"/>
      <c r="E6" s="8" t="s">
        <v>5</v>
      </c>
    </row>
    <row r="7" spans="1:5" ht="45.75" thickBot="1" x14ac:dyDescent="0.25">
      <c r="A7" s="20" t="s">
        <v>6</v>
      </c>
      <c r="B7" s="10" t="s">
        <v>48</v>
      </c>
      <c r="C7" s="10" t="s">
        <v>49</v>
      </c>
      <c r="D7" s="10" t="s">
        <v>50</v>
      </c>
      <c r="E7" s="11" t="s">
        <v>7</v>
      </c>
    </row>
    <row r="8" spans="1:5" s="12" customFormat="1" ht="18" customHeight="1" x14ac:dyDescent="0.2">
      <c r="A8" s="21" t="s">
        <v>81</v>
      </c>
      <c r="B8" s="15">
        <f t="shared" ref="B8:D8" si="0">B9+B40</f>
        <v>65175958.100000001</v>
      </c>
      <c r="C8" s="15">
        <f t="shared" si="0"/>
        <v>88750374.600000009</v>
      </c>
      <c r="D8" s="15">
        <f t="shared" si="0"/>
        <v>95351712.460000008</v>
      </c>
      <c r="E8" s="32" t="s">
        <v>80</v>
      </c>
    </row>
    <row r="9" spans="1:5" ht="13.5" customHeight="1" x14ac:dyDescent="0.2">
      <c r="A9" s="21" t="s">
        <v>8</v>
      </c>
      <c r="B9" s="15">
        <f>B11+B22+B39</f>
        <v>60821642.399999999</v>
      </c>
      <c r="C9" s="15">
        <f t="shared" ref="C9:D9" si="1">C11+C22+C39</f>
        <v>62998107.900000006</v>
      </c>
      <c r="D9" s="15">
        <f t="shared" si="1"/>
        <v>70627288.440000013</v>
      </c>
      <c r="E9" s="32" t="s">
        <v>9</v>
      </c>
    </row>
    <row r="10" spans="1:5" ht="12" customHeight="1" x14ac:dyDescent="0.2">
      <c r="A10" s="22" t="s">
        <v>10</v>
      </c>
      <c r="B10" s="16"/>
      <c r="C10" s="16"/>
      <c r="D10" s="16"/>
      <c r="E10" s="19"/>
    </row>
    <row r="11" spans="1:5" ht="13.5" customHeight="1" x14ac:dyDescent="0.2">
      <c r="A11" s="23" t="s">
        <v>11</v>
      </c>
      <c r="B11" s="15">
        <f>SUM(B13:B21)</f>
        <v>60072584.399999999</v>
      </c>
      <c r="C11" s="15">
        <f t="shared" ref="C11:D11" si="2">SUM(C13:C21)</f>
        <v>61182591.200000003</v>
      </c>
      <c r="D11" s="15">
        <f t="shared" si="2"/>
        <v>66410201.540000014</v>
      </c>
      <c r="E11" s="33" t="s">
        <v>12</v>
      </c>
    </row>
    <row r="12" spans="1:5" ht="12" customHeight="1" x14ac:dyDescent="0.2">
      <c r="A12" s="24" t="s">
        <v>10</v>
      </c>
      <c r="B12" s="16"/>
      <c r="C12" s="16"/>
      <c r="D12" s="16"/>
      <c r="E12" s="19" t="s">
        <v>13</v>
      </c>
    </row>
    <row r="13" spans="1:5" ht="12" customHeight="1" x14ac:dyDescent="0.2">
      <c r="A13" s="25" t="s">
        <v>14</v>
      </c>
      <c r="B13" s="16">
        <v>16440000</v>
      </c>
      <c r="C13" s="16">
        <v>16440000</v>
      </c>
      <c r="D13" s="16">
        <v>17718802.640000001</v>
      </c>
      <c r="E13" s="34" t="s">
        <v>61</v>
      </c>
    </row>
    <row r="14" spans="1:5" ht="12" customHeight="1" x14ac:dyDescent="0.2">
      <c r="A14" s="25" t="s">
        <v>15</v>
      </c>
      <c r="B14" s="16">
        <v>12470000</v>
      </c>
      <c r="C14" s="16">
        <v>13548912.9</v>
      </c>
      <c r="D14" s="16">
        <v>14880711.49</v>
      </c>
      <c r="E14" s="34" t="s">
        <v>60</v>
      </c>
    </row>
    <row r="15" spans="1:5" x14ac:dyDescent="0.2">
      <c r="A15" s="25" t="s">
        <v>16</v>
      </c>
      <c r="B15" s="16">
        <v>28000000</v>
      </c>
      <c r="C15" s="16">
        <v>28000000</v>
      </c>
      <c r="D15" s="16">
        <v>30164090.640000001</v>
      </c>
      <c r="E15" s="34" t="s">
        <v>17</v>
      </c>
    </row>
    <row r="16" spans="1:5" ht="12.75" customHeight="1" x14ac:dyDescent="0.2">
      <c r="A16" s="25" t="s">
        <v>18</v>
      </c>
      <c r="B16" s="16">
        <v>480607.5</v>
      </c>
      <c r="C16" s="16">
        <v>475927.6</v>
      </c>
      <c r="D16" s="16">
        <v>486251.13</v>
      </c>
      <c r="E16" s="34" t="s">
        <v>62</v>
      </c>
    </row>
    <row r="17" spans="1:5" ht="22.5" customHeight="1" x14ac:dyDescent="0.2">
      <c r="A17" s="26" t="s">
        <v>19</v>
      </c>
      <c r="B17" s="16">
        <v>690045.5</v>
      </c>
      <c r="C17" s="16">
        <v>690045.5</v>
      </c>
      <c r="D17" s="16">
        <v>731165.2</v>
      </c>
      <c r="E17" s="35" t="s">
        <v>64</v>
      </c>
    </row>
    <row r="18" spans="1:5" ht="33.75" customHeight="1" x14ac:dyDescent="0.2">
      <c r="A18" s="26" t="s">
        <v>82</v>
      </c>
      <c r="B18" s="16">
        <v>657757.9</v>
      </c>
      <c r="C18" s="16">
        <v>661840.6</v>
      </c>
      <c r="D18" s="16">
        <v>798045.84</v>
      </c>
      <c r="E18" s="35" t="s">
        <v>83</v>
      </c>
    </row>
    <row r="19" spans="1:5" ht="33.75" customHeight="1" x14ac:dyDescent="0.2">
      <c r="A19" s="26" t="s">
        <v>20</v>
      </c>
      <c r="B19" s="16">
        <v>1887.5</v>
      </c>
      <c r="C19" s="16">
        <v>1911.6</v>
      </c>
      <c r="D19" s="16">
        <v>1753</v>
      </c>
      <c r="E19" s="35" t="s">
        <v>65</v>
      </c>
    </row>
    <row r="20" spans="1:5" ht="45" customHeight="1" x14ac:dyDescent="0.2">
      <c r="A20" s="26" t="s">
        <v>84</v>
      </c>
      <c r="B20" s="16">
        <v>500000</v>
      </c>
      <c r="C20" s="16">
        <v>531772</v>
      </c>
      <c r="D20" s="16">
        <v>769527.15</v>
      </c>
      <c r="E20" s="35" t="s">
        <v>86</v>
      </c>
    </row>
    <row r="21" spans="1:5" ht="12.75" customHeight="1" x14ac:dyDescent="0.2">
      <c r="A21" s="25" t="s">
        <v>21</v>
      </c>
      <c r="B21" s="16">
        <v>832286</v>
      </c>
      <c r="C21" s="16">
        <v>832181</v>
      </c>
      <c r="D21" s="16">
        <v>859854.45</v>
      </c>
      <c r="E21" s="34" t="s">
        <v>66</v>
      </c>
    </row>
    <row r="22" spans="1:5" ht="13.5" customHeight="1" x14ac:dyDescent="0.2">
      <c r="A22" s="23" t="s">
        <v>22</v>
      </c>
      <c r="B22" s="13">
        <f>SUM(B24:B38)</f>
        <v>732862.99999999988</v>
      </c>
      <c r="C22" s="13">
        <f t="shared" ref="C22:D22" si="3">SUM(C24:C38)</f>
        <v>1777954</v>
      </c>
      <c r="D22" s="13">
        <f t="shared" si="3"/>
        <v>4180719.15</v>
      </c>
      <c r="E22" s="33" t="s">
        <v>23</v>
      </c>
    </row>
    <row r="23" spans="1:5" ht="12.75" customHeight="1" x14ac:dyDescent="0.2">
      <c r="A23" s="24" t="s">
        <v>10</v>
      </c>
      <c r="B23" s="14"/>
      <c r="C23" s="14"/>
      <c r="D23" s="14"/>
      <c r="E23" s="19"/>
    </row>
    <row r="24" spans="1:5" ht="12.75" customHeight="1" x14ac:dyDescent="0.2">
      <c r="A24" s="25" t="s">
        <v>24</v>
      </c>
      <c r="B24" s="14">
        <v>12974.7</v>
      </c>
      <c r="C24" s="14">
        <v>140986.29999999999</v>
      </c>
      <c r="D24" s="14">
        <v>199917.59</v>
      </c>
      <c r="E24" s="34" t="s">
        <v>25</v>
      </c>
    </row>
    <row r="25" spans="1:5" ht="33.75" customHeight="1" x14ac:dyDescent="0.2">
      <c r="A25" s="26" t="s">
        <v>26</v>
      </c>
      <c r="B25" s="14">
        <v>62322.6</v>
      </c>
      <c r="C25" s="14">
        <v>150209.5</v>
      </c>
      <c r="D25" s="14">
        <v>138279.82999999999</v>
      </c>
      <c r="E25" s="35" t="s">
        <v>68</v>
      </c>
    </row>
    <row r="26" spans="1:5" ht="12.75" customHeight="1" x14ac:dyDescent="0.2">
      <c r="A26" s="25" t="s">
        <v>27</v>
      </c>
      <c r="B26" s="14">
        <v>497</v>
      </c>
      <c r="C26" s="14">
        <v>947</v>
      </c>
      <c r="D26" s="14">
        <v>1015.45</v>
      </c>
      <c r="E26" s="34" t="s">
        <v>67</v>
      </c>
    </row>
    <row r="27" spans="1:5" ht="22.5" customHeight="1" x14ac:dyDescent="0.2">
      <c r="A27" s="26" t="s">
        <v>28</v>
      </c>
      <c r="B27" s="14">
        <v>299567.7</v>
      </c>
      <c r="C27" s="14">
        <v>305252.7</v>
      </c>
      <c r="D27" s="14">
        <v>2116188.94</v>
      </c>
      <c r="E27" s="35" t="s">
        <v>75</v>
      </c>
    </row>
    <row r="28" spans="1:5" ht="12.75" customHeight="1" x14ac:dyDescent="0.2">
      <c r="A28" s="25" t="s">
        <v>53</v>
      </c>
      <c r="B28" s="14"/>
      <c r="C28" s="14"/>
      <c r="D28" s="14"/>
      <c r="E28" s="34"/>
    </row>
    <row r="29" spans="1:5" ht="12.75" customHeight="1" x14ac:dyDescent="0.2">
      <c r="A29" s="25" t="s">
        <v>29</v>
      </c>
      <c r="B29" s="14">
        <v>323569.2</v>
      </c>
      <c r="C29" s="14">
        <v>347114.9</v>
      </c>
      <c r="D29" s="14">
        <v>588843.43000000005</v>
      </c>
      <c r="E29" s="34" t="s">
        <v>30</v>
      </c>
    </row>
    <row r="30" spans="1:5" ht="45" customHeight="1" x14ac:dyDescent="0.2">
      <c r="A30" s="26" t="s">
        <v>31</v>
      </c>
      <c r="B30" s="17">
        <v>4211.7</v>
      </c>
      <c r="C30" s="16">
        <v>478752.9</v>
      </c>
      <c r="D30" s="16">
        <v>641927.21</v>
      </c>
      <c r="E30" s="35" t="s">
        <v>74</v>
      </c>
    </row>
    <row r="31" spans="1:5" ht="33.75" customHeight="1" x14ac:dyDescent="0.2">
      <c r="A31" s="26" t="s">
        <v>85</v>
      </c>
      <c r="B31" s="14"/>
      <c r="C31" s="14"/>
      <c r="D31" s="14">
        <v>90.56</v>
      </c>
      <c r="E31" s="35" t="s">
        <v>77</v>
      </c>
    </row>
    <row r="32" spans="1:5" ht="12.75" customHeight="1" x14ac:dyDescent="0.2">
      <c r="A32" s="25" t="s">
        <v>32</v>
      </c>
      <c r="B32" s="16">
        <v>20709.8</v>
      </c>
      <c r="C32" s="16">
        <v>157287.70000000001</v>
      </c>
      <c r="D32" s="16">
        <v>253950.27</v>
      </c>
      <c r="E32" s="34" t="s">
        <v>33</v>
      </c>
    </row>
    <row r="33" spans="1:13" ht="33.75" customHeight="1" x14ac:dyDescent="0.2">
      <c r="A33" s="26" t="s">
        <v>34</v>
      </c>
      <c r="B33" s="16"/>
      <c r="C33" s="14"/>
      <c r="D33" s="14"/>
      <c r="E33" s="35" t="s">
        <v>51</v>
      </c>
    </row>
    <row r="34" spans="1:13" ht="33.75" customHeight="1" x14ac:dyDescent="0.2">
      <c r="A34" s="26" t="s">
        <v>56</v>
      </c>
      <c r="B34" s="16">
        <v>499</v>
      </c>
      <c r="C34" s="16">
        <v>499</v>
      </c>
      <c r="D34" s="16">
        <v>406.84</v>
      </c>
      <c r="E34" s="35" t="s">
        <v>71</v>
      </c>
    </row>
    <row r="35" spans="1:13" ht="33.75" customHeight="1" x14ac:dyDescent="0.2">
      <c r="A35" s="26" t="s">
        <v>57</v>
      </c>
      <c r="B35" s="16">
        <v>373.1</v>
      </c>
      <c r="C35" s="16">
        <v>175773.1</v>
      </c>
      <c r="D35" s="16">
        <v>175773.06</v>
      </c>
      <c r="E35" s="35" t="s">
        <v>76</v>
      </c>
    </row>
    <row r="36" spans="1:13" ht="45" x14ac:dyDescent="0.2">
      <c r="A36" s="26" t="s">
        <v>58</v>
      </c>
      <c r="B36" s="14">
        <v>4615.2</v>
      </c>
      <c r="C36" s="14">
        <v>4515.2</v>
      </c>
      <c r="D36" s="16">
        <v>46396.62</v>
      </c>
      <c r="E36" s="35" t="s">
        <v>73</v>
      </c>
    </row>
    <row r="37" spans="1:13" ht="33.75" x14ac:dyDescent="0.2">
      <c r="A37" s="26" t="s">
        <v>59</v>
      </c>
      <c r="B37" s="14">
        <v>3191</v>
      </c>
      <c r="C37" s="14">
        <v>16081.7</v>
      </c>
      <c r="D37" s="16">
        <v>17345.05</v>
      </c>
      <c r="E37" s="35" t="s">
        <v>72</v>
      </c>
      <c r="I37" s="42"/>
      <c r="J37" s="42"/>
      <c r="K37" s="42"/>
      <c r="L37" s="42"/>
      <c r="M37" s="42"/>
    </row>
    <row r="38" spans="1:13" ht="22.5" x14ac:dyDescent="0.2">
      <c r="A38" s="25" t="s">
        <v>35</v>
      </c>
      <c r="B38" s="14">
        <v>332</v>
      </c>
      <c r="C38" s="16">
        <v>534</v>
      </c>
      <c r="D38" s="16">
        <v>584.29999999999995</v>
      </c>
      <c r="E38" s="35" t="s">
        <v>70</v>
      </c>
    </row>
    <row r="39" spans="1:13" x14ac:dyDescent="0.2">
      <c r="A39" s="23" t="s">
        <v>36</v>
      </c>
      <c r="B39" s="15">
        <v>16195</v>
      </c>
      <c r="C39" s="15">
        <v>37562.699999999997</v>
      </c>
      <c r="D39" s="15">
        <v>36367.75</v>
      </c>
      <c r="E39" s="33" t="s">
        <v>37</v>
      </c>
    </row>
    <row r="40" spans="1:13" x14ac:dyDescent="0.2">
      <c r="A40" s="21" t="s">
        <v>38</v>
      </c>
      <c r="B40" s="18">
        <f>SUM(B41:B42)</f>
        <v>4354315.7</v>
      </c>
      <c r="C40" s="18">
        <f t="shared" ref="C40:D40" si="4">SUM(C41:C42)</f>
        <v>25752266.699999999</v>
      </c>
      <c r="D40" s="18">
        <f t="shared" si="4"/>
        <v>24724424.02</v>
      </c>
      <c r="E40" s="32" t="s">
        <v>69</v>
      </c>
    </row>
    <row r="41" spans="1:13" x14ac:dyDescent="0.2">
      <c r="A41" s="24" t="s">
        <v>39</v>
      </c>
      <c r="B41" s="14">
        <f>4354315.7-3277667.1</f>
        <v>1076648.6000000001</v>
      </c>
      <c r="C41" s="14">
        <f>25752266.7-3803059.3</f>
        <v>21949207.399999999</v>
      </c>
      <c r="D41" s="14">
        <f>24724424.02-2775697.2</f>
        <v>21948726.82</v>
      </c>
      <c r="E41" s="37" t="s">
        <v>89</v>
      </c>
    </row>
    <row r="42" spans="1:13" ht="33.75" x14ac:dyDescent="0.2">
      <c r="A42" s="27" t="s">
        <v>40</v>
      </c>
      <c r="B42" s="14">
        <v>3277667.1</v>
      </c>
      <c r="C42" s="14">
        <v>3803059.3</v>
      </c>
      <c r="D42" s="16">
        <v>2775697.2</v>
      </c>
      <c r="E42" s="36" t="s">
        <v>41</v>
      </c>
    </row>
    <row r="43" spans="1:13" x14ac:dyDescent="0.2">
      <c r="A43" s="21" t="s">
        <v>78</v>
      </c>
      <c r="B43" s="15">
        <f>B44+B45</f>
        <v>86762859.400000006</v>
      </c>
      <c r="C43" s="15">
        <f t="shared" ref="C43:D43" si="5">C44+C45</f>
        <v>99857858.299999997</v>
      </c>
      <c r="D43" s="15">
        <f t="shared" si="5"/>
        <v>80684954.150000006</v>
      </c>
      <c r="E43" s="32" t="s">
        <v>79</v>
      </c>
    </row>
    <row r="44" spans="1:13" x14ac:dyDescent="0.2">
      <c r="A44" s="24" t="s">
        <v>42</v>
      </c>
      <c r="B44" s="16">
        <v>63120463.700000003</v>
      </c>
      <c r="C44" s="16">
        <v>73297125.599999994</v>
      </c>
      <c r="D44" s="16">
        <v>67558303.109999999</v>
      </c>
      <c r="E44" s="37" t="s">
        <v>55</v>
      </c>
    </row>
    <row r="45" spans="1:13" x14ac:dyDescent="0.2">
      <c r="A45" s="24" t="s">
        <v>43</v>
      </c>
      <c r="B45" s="16">
        <v>23642395.699999999</v>
      </c>
      <c r="C45" s="16">
        <v>26560732.699999999</v>
      </c>
      <c r="D45" s="16">
        <v>13126651.039999999</v>
      </c>
      <c r="E45" s="37" t="s">
        <v>44</v>
      </c>
    </row>
    <row r="46" spans="1:13" ht="22.5" x14ac:dyDescent="0.2">
      <c r="A46" s="38" t="s">
        <v>52</v>
      </c>
      <c r="B46" s="15">
        <f>B8-B43</f>
        <v>-21586901.300000004</v>
      </c>
      <c r="C46" s="15">
        <f t="shared" ref="C46:D46" si="6">C8-C43</f>
        <v>-11107483.699999988</v>
      </c>
      <c r="D46" s="15">
        <f t="shared" si="6"/>
        <v>14666758.310000002</v>
      </c>
      <c r="E46" s="41" t="s">
        <v>63</v>
      </c>
    </row>
    <row r="47" spans="1:13" x14ac:dyDescent="0.2">
      <c r="A47" s="21" t="s">
        <v>45</v>
      </c>
      <c r="B47" s="18">
        <f>B46*(-1)</f>
        <v>21586901.300000004</v>
      </c>
      <c r="C47" s="18">
        <f t="shared" ref="C47:D47" si="7">C46*(-1)</f>
        <v>11107483.699999988</v>
      </c>
      <c r="D47" s="18">
        <f t="shared" si="7"/>
        <v>-14666758.310000002</v>
      </c>
      <c r="E47" s="32" t="s">
        <v>46</v>
      </c>
    </row>
    <row r="48" spans="1:13" ht="7.5" customHeight="1" x14ac:dyDescent="0.2"/>
    <row r="49" spans="1:5" x14ac:dyDescent="0.2">
      <c r="A49" s="2" t="s">
        <v>47</v>
      </c>
      <c r="D49" s="39"/>
      <c r="E49" s="40" t="s">
        <v>54</v>
      </c>
    </row>
  </sheetData>
  <mergeCells count="1">
    <mergeCell ref="A4:E4"/>
  </mergeCells>
  <pageMargins left="0.78740157480314965" right="0.78740157480314965" top="0.78740157480314965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2615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Lada Loudilová</dc:creator>
  <cp:lastModifiedBy>Lada Loudilová</cp:lastModifiedBy>
  <cp:lastPrinted>2020-11-26T14:07:19Z</cp:lastPrinted>
  <dcterms:created xsi:type="dcterms:W3CDTF">2017-09-07T12:36:01Z</dcterms:created>
  <dcterms:modified xsi:type="dcterms:W3CDTF">2020-11-26T14:23:29Z</dcterms:modified>
</cp:coreProperties>
</file>