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65" yWindow="-15" windowWidth="7740" windowHeight="8280"/>
  </bookViews>
  <sheets>
    <sheet name="Tab.2.1" sheetId="4" r:id="rId1"/>
  </sheets>
  <externalReferences>
    <externalReference r:id="rId2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25725"/>
</workbook>
</file>

<file path=xl/calcChain.xml><?xml version="1.0" encoding="utf-8"?>
<calcChain xmlns="http://schemas.openxmlformats.org/spreadsheetml/2006/main">
  <c r="K24" i="4"/>
  <c r="K23"/>
  <c r="J22"/>
  <c r="J26" s="1"/>
  <c r="H22"/>
  <c r="H26" s="1"/>
  <c r="G22"/>
  <c r="D22"/>
  <c r="D26" s="1"/>
  <c r="C22"/>
  <c r="C26" s="1"/>
  <c r="H21"/>
  <c r="H25" s="1"/>
  <c r="G21"/>
  <c r="F21"/>
  <c r="F25" s="1"/>
  <c r="D21"/>
  <c r="D25" s="1"/>
  <c r="C21"/>
  <c r="C25" s="1"/>
  <c r="K20"/>
  <c r="K19"/>
  <c r="I18"/>
  <c r="I22" s="1"/>
  <c r="I26" s="1"/>
  <c r="F18"/>
  <c r="F22" s="1"/>
  <c r="F26" s="1"/>
  <c r="E18"/>
  <c r="E22" s="1"/>
  <c r="E26" s="1"/>
  <c r="J17"/>
  <c r="J21" s="1"/>
  <c r="J25" s="1"/>
  <c r="I17"/>
  <c r="I21" s="1"/>
  <c r="I25" s="1"/>
  <c r="E17"/>
  <c r="K17" s="1"/>
  <c r="K16"/>
  <c r="K15"/>
  <c r="K14"/>
  <c r="K13"/>
  <c r="K12"/>
  <c r="K11"/>
  <c r="K21" s="1"/>
  <c r="K26" l="1"/>
  <c r="E21"/>
  <c r="E25" s="1"/>
  <c r="K25" s="1"/>
  <c r="K18"/>
  <c r="K22" s="1"/>
</calcChain>
</file>

<file path=xl/sharedStrings.xml><?xml version="1.0" encoding="utf-8"?>
<sst xmlns="http://schemas.openxmlformats.org/spreadsheetml/2006/main" count="45" uniqueCount="44">
  <si>
    <t>Sources of Solid Fuels</t>
  </si>
  <si>
    <t>Rok</t>
  </si>
  <si>
    <t>Černé uhlí</t>
  </si>
  <si>
    <t>Hnědé uhlí a lignit</t>
  </si>
  <si>
    <t>Brikety</t>
  </si>
  <si>
    <t>Koks černouh.</t>
  </si>
  <si>
    <t>Ost.tuhá paliva</t>
  </si>
  <si>
    <t>Celkem tuhá paliva</t>
  </si>
  <si>
    <t>koksovat.</t>
  </si>
  <si>
    <t>energet.</t>
  </si>
  <si>
    <t>černouh.</t>
  </si>
  <si>
    <t>hnědouh.</t>
  </si>
  <si>
    <t>Year</t>
  </si>
  <si>
    <t>Hard Coal</t>
  </si>
  <si>
    <t>Brown Coal and Lignite</t>
  </si>
  <si>
    <t>Patent Fuel</t>
  </si>
  <si>
    <t>Coke Oven Coke</t>
  </si>
  <si>
    <t>Other Solid Fuels</t>
  </si>
  <si>
    <t>Total Solid Fuels</t>
  </si>
  <si>
    <t>Steam Coal</t>
  </si>
  <si>
    <t>BKP/BP</t>
  </si>
  <si>
    <t>Tuzemské přírodní zdroje</t>
  </si>
  <si>
    <t>Indigenous Production</t>
  </si>
  <si>
    <t>Dovoz</t>
  </si>
  <si>
    <t>Import</t>
  </si>
  <si>
    <t>Vývoz</t>
  </si>
  <si>
    <t>Export</t>
  </si>
  <si>
    <t>Jiné zdroje (+), jiné úbytky (-)</t>
  </si>
  <si>
    <t>Other Sources (+), Other Decreases (-)</t>
  </si>
  <si>
    <t>Prvotní energetické zdroje celkem</t>
  </si>
  <si>
    <t>Total Primary Energy Sources</t>
  </si>
  <si>
    <t>Výroba - výtěžky energetických pochodů</t>
  </si>
  <si>
    <t>Transformation Sector (Outputs of en.processes)</t>
  </si>
  <si>
    <t xml:space="preserve">Zdroje celkem </t>
  </si>
  <si>
    <t>Zdroje tuhých paliv</t>
  </si>
  <si>
    <t xml:space="preserve">Total Sources including Transformation Sector </t>
  </si>
  <si>
    <t>Antracite</t>
  </si>
  <si>
    <t>Coking</t>
  </si>
  <si>
    <t>antracit</t>
  </si>
  <si>
    <t>Tabulka (Table): 2.1</t>
  </si>
  <si>
    <t>Období (Period): 2012, 2011</t>
  </si>
  <si>
    <t xml:space="preserve">Měřící jednotka (Unit): TJ </t>
  </si>
  <si>
    <t>Čerpání (+), doplnění (-) zásob</t>
  </si>
  <si>
    <t>Stocks Draw (+), Stocks Build (-)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</si>
</sst>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8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0" fillId="0" borderId="0">
      <alignment vertical="top"/>
    </xf>
    <xf numFmtId="2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5" applyFont="1" applyAlignment="1">
      <alignment horizontal="left" vertical="top"/>
    </xf>
    <xf numFmtId="0" fontId="4" fillId="0" borderId="0" xfId="5" applyFont="1"/>
    <xf numFmtId="0" fontId="5" fillId="0" borderId="0" xfId="5" applyFont="1"/>
    <xf numFmtId="0" fontId="7" fillId="0" borderId="0" xfId="5" applyFont="1"/>
    <xf numFmtId="0" fontId="8" fillId="0" borderId="0" xfId="5" applyFont="1"/>
    <xf numFmtId="0" fontId="1" fillId="0" borderId="0" xfId="5"/>
    <xf numFmtId="0" fontId="2" fillId="0" borderId="0" xfId="5" applyFont="1" applyAlignment="1">
      <alignment horizontal="left" vertical="top"/>
    </xf>
    <xf numFmtId="0" fontId="11" fillId="0" borderId="0" xfId="5" applyFont="1" applyAlignment="1">
      <alignment horizontal="left" vertical="top"/>
    </xf>
    <xf numFmtId="0" fontId="11" fillId="0" borderId="0" xfId="5" applyFont="1" applyAlignment="1"/>
    <xf numFmtId="3" fontId="8" fillId="0" borderId="0" xfId="5" applyNumberFormat="1" applyFont="1"/>
    <xf numFmtId="3" fontId="8" fillId="2" borderId="1" xfId="5" applyNumberFormat="1" applyFont="1" applyFill="1" applyBorder="1"/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3" fontId="8" fillId="2" borderId="4" xfId="5" applyNumberFormat="1" applyFont="1" applyFill="1" applyBorder="1"/>
    <xf numFmtId="3" fontId="8" fillId="2" borderId="5" xfId="5" applyNumberFormat="1" applyFont="1" applyFill="1" applyBorder="1"/>
    <xf numFmtId="3" fontId="8" fillId="0" borderId="4" xfId="5" applyNumberFormat="1" applyFont="1" applyBorder="1"/>
    <xf numFmtId="3" fontId="8" fillId="0" borderId="5" xfId="5" applyNumberFormat="1" applyFont="1" applyBorder="1"/>
    <xf numFmtId="3" fontId="8" fillId="0" borderId="6" xfId="5" applyNumberFormat="1" applyFont="1" applyBorder="1"/>
    <xf numFmtId="3" fontId="8" fillId="0" borderId="7" xfId="5" applyNumberFormat="1" applyFont="1" applyBorder="1"/>
    <xf numFmtId="3" fontId="8" fillId="0" borderId="8" xfId="5" applyNumberFormat="1" applyFont="1" applyBorder="1"/>
    <xf numFmtId="3" fontId="8" fillId="2" borderId="9" xfId="5" applyNumberFormat="1" applyFont="1" applyFill="1" applyBorder="1"/>
    <xf numFmtId="3" fontId="8" fillId="0" borderId="10" xfId="5" applyNumberFormat="1" applyFont="1" applyBorder="1"/>
    <xf numFmtId="3" fontId="8" fillId="2" borderId="11" xfId="5" applyNumberFormat="1" applyFont="1" applyFill="1" applyBorder="1"/>
    <xf numFmtId="0" fontId="4" fillId="3" borderId="13" xfId="6" applyFont="1" applyFill="1" applyBorder="1" applyAlignment="1">
      <alignment horizontal="center" vertical="top"/>
    </xf>
    <xf numFmtId="0" fontId="6" fillId="3" borderId="14" xfId="6" applyFont="1" applyFill="1" applyBorder="1" applyAlignment="1">
      <alignment horizontal="center" vertical="top" wrapText="1"/>
    </xf>
    <xf numFmtId="0" fontId="6" fillId="3" borderId="13" xfId="6" applyFont="1" applyFill="1" applyBorder="1" applyAlignment="1">
      <alignment horizontal="center" vertical="top" wrapText="1"/>
    </xf>
    <xf numFmtId="0" fontId="7" fillId="3" borderId="15" xfId="6" applyFont="1" applyFill="1" applyBorder="1" applyAlignment="1">
      <alignment horizontal="center" vertical="top"/>
    </xf>
    <xf numFmtId="0" fontId="7" fillId="3" borderId="15" xfId="6" applyFont="1" applyFill="1" applyBorder="1" applyAlignment="1">
      <alignment horizontal="center" vertical="top" wrapText="1"/>
    </xf>
    <xf numFmtId="0" fontId="4" fillId="2" borderId="16" xfId="6" applyFont="1" applyFill="1" applyBorder="1" applyAlignment="1">
      <alignment wrapText="1"/>
    </xf>
    <xf numFmtId="0" fontId="5" fillId="2" borderId="17" xfId="6" applyFont="1" applyFill="1" applyBorder="1" applyAlignment="1">
      <alignment horizontal="center"/>
    </xf>
    <xf numFmtId="0" fontId="5" fillId="2" borderId="18" xfId="5" applyFont="1" applyFill="1" applyBorder="1" applyAlignment="1">
      <alignment horizontal="right"/>
    </xf>
    <xf numFmtId="0" fontId="7" fillId="2" borderId="19" xfId="6" applyFont="1" applyFill="1" applyBorder="1" applyAlignment="1">
      <alignment wrapText="1"/>
    </xf>
    <xf numFmtId="0" fontId="5" fillId="2" borderId="20" xfId="6" applyFont="1" applyFill="1" applyBorder="1" applyAlignment="1">
      <alignment horizontal="center"/>
    </xf>
    <xf numFmtId="0" fontId="4" fillId="0" borderId="21" xfId="6" applyFont="1" applyBorder="1" applyAlignment="1">
      <alignment wrapText="1"/>
    </xf>
    <xf numFmtId="0" fontId="5" fillId="0" borderId="22" xfId="6" applyFont="1" applyBorder="1" applyAlignment="1">
      <alignment horizontal="center"/>
    </xf>
    <xf numFmtId="0" fontId="5" fillId="0" borderId="23" xfId="5" applyFont="1" applyBorder="1" applyAlignment="1">
      <alignment horizontal="right"/>
    </xf>
    <xf numFmtId="0" fontId="7" fillId="0" borderId="24" xfId="6" applyFont="1" applyBorder="1" applyAlignment="1">
      <alignment wrapText="1"/>
    </xf>
    <xf numFmtId="0" fontId="5" fillId="0" borderId="25" xfId="6" applyFont="1" applyBorder="1" applyAlignment="1">
      <alignment horizontal="center"/>
    </xf>
    <xf numFmtId="0" fontId="5" fillId="0" borderId="26" xfId="5" applyFont="1" applyBorder="1" applyAlignment="1">
      <alignment horizontal="right"/>
    </xf>
    <xf numFmtId="0" fontId="4" fillId="0" borderId="19" xfId="6" applyFont="1" applyBorder="1" applyAlignment="1">
      <alignment wrapText="1"/>
    </xf>
    <xf numFmtId="0" fontId="5" fillId="0" borderId="20" xfId="6" applyFont="1" applyBorder="1" applyAlignment="1">
      <alignment horizontal="center"/>
    </xf>
    <xf numFmtId="0" fontId="5" fillId="0" borderId="18" xfId="5" applyFont="1" applyBorder="1" applyAlignment="1">
      <alignment horizontal="right"/>
    </xf>
    <xf numFmtId="0" fontId="7" fillId="0" borderId="19" xfId="6" applyFont="1" applyBorder="1" applyAlignment="1">
      <alignment wrapText="1"/>
    </xf>
    <xf numFmtId="0" fontId="4" fillId="2" borderId="19" xfId="6" applyFont="1" applyFill="1" applyBorder="1" applyAlignment="1">
      <alignment wrapText="1"/>
    </xf>
    <xf numFmtId="0" fontId="9" fillId="2" borderId="19" xfId="6" applyFont="1" applyFill="1" applyBorder="1" applyAlignment="1">
      <alignment wrapText="1"/>
    </xf>
    <xf numFmtId="0" fontId="9" fillId="0" borderId="24" xfId="6" applyFont="1" applyBorder="1" applyAlignment="1">
      <alignment wrapText="1"/>
    </xf>
    <xf numFmtId="0" fontId="7" fillId="2" borderId="27" xfId="6" applyFont="1" applyFill="1" applyBorder="1" applyAlignment="1">
      <alignment wrapText="1"/>
    </xf>
    <xf numFmtId="0" fontId="5" fillId="2" borderId="28" xfId="6" applyFont="1" applyFill="1" applyBorder="1" applyAlignment="1">
      <alignment horizontal="center"/>
    </xf>
    <xf numFmtId="0" fontId="5" fillId="2" borderId="29" xfId="5" applyFont="1" applyFill="1" applyBorder="1" applyAlignment="1">
      <alignment horizontal="right"/>
    </xf>
    <xf numFmtId="0" fontId="7" fillId="0" borderId="0" xfId="6" applyFont="1" applyFill="1" applyBorder="1" applyAlignment="1">
      <alignment wrapText="1"/>
    </xf>
    <xf numFmtId="0" fontId="5" fillId="0" borderId="0" xfId="6" applyFont="1" applyFill="1" applyBorder="1" applyAlignment="1">
      <alignment horizontal="center"/>
    </xf>
    <xf numFmtId="0" fontId="5" fillId="0" borderId="0" xfId="5" applyFont="1" applyFill="1" applyBorder="1" applyAlignment="1">
      <alignment horizontal="right"/>
    </xf>
    <xf numFmtId="3" fontId="8" fillId="0" borderId="0" xfId="5" applyNumberFormat="1" applyFont="1" applyFill="1" applyBorder="1"/>
    <xf numFmtId="3" fontId="8" fillId="0" borderId="0" xfId="5" applyNumberFormat="1" applyFont="1" applyFill="1"/>
    <xf numFmtId="0" fontId="8" fillId="0" borderId="0" xfId="5" applyFont="1" applyFill="1"/>
    <xf numFmtId="0" fontId="4" fillId="0" borderId="0" xfId="5" applyFont="1" applyFill="1"/>
    <xf numFmtId="3" fontId="2" fillId="0" borderId="0" xfId="5" applyNumberFormat="1" applyFont="1" applyAlignment="1">
      <alignment horizontal="left" vertical="top"/>
    </xf>
    <xf numFmtId="3" fontId="8" fillId="2" borderId="8" xfId="5" applyNumberFormat="1" applyFont="1" applyFill="1" applyBorder="1"/>
    <xf numFmtId="3" fontId="16" fillId="0" borderId="40" xfId="7" applyNumberFormat="1" applyFont="1" applyFill="1" applyBorder="1" applyAlignment="1">
      <alignment horizontal="right"/>
    </xf>
    <xf numFmtId="0" fontId="16" fillId="0" borderId="40" xfId="7" applyFont="1" applyFill="1" applyBorder="1" applyAlignment="1"/>
    <xf numFmtId="1" fontId="16" fillId="0" borderId="40" xfId="7" applyNumberFormat="1" applyFont="1" applyFill="1" applyBorder="1" applyAlignment="1"/>
    <xf numFmtId="0" fontId="11" fillId="0" borderId="0" xfId="5" applyFont="1" applyAlignment="1"/>
    <xf numFmtId="0" fontId="12" fillId="0" borderId="0" xfId="5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0" applyFont="1" applyAlignment="1">
      <alignment horizontal="center"/>
    </xf>
    <xf numFmtId="0" fontId="4" fillId="3" borderId="32" xfId="5" applyFont="1" applyFill="1" applyBorder="1" applyAlignment="1">
      <alignment horizontal="center"/>
    </xf>
    <xf numFmtId="0" fontId="4" fillId="3" borderId="33" xfId="5" applyFont="1" applyFill="1" applyBorder="1" applyAlignment="1">
      <alignment horizontal="center"/>
    </xf>
    <xf numFmtId="0" fontId="4" fillId="3" borderId="21" xfId="5" applyFont="1" applyFill="1" applyBorder="1" applyAlignment="1">
      <alignment horizontal="center"/>
    </xf>
    <xf numFmtId="0" fontId="4" fillId="3" borderId="17" xfId="6" applyFont="1" applyFill="1" applyBorder="1" applyAlignment="1">
      <alignment horizontal="center" vertical="center"/>
    </xf>
    <xf numFmtId="0" fontId="4" fillId="3" borderId="25" xfId="6" applyFont="1" applyFill="1" applyBorder="1" applyAlignment="1">
      <alignment horizontal="center" vertical="center"/>
    </xf>
    <xf numFmtId="0" fontId="4" fillId="3" borderId="34" xfId="6" applyFont="1" applyFill="1" applyBorder="1" applyAlignment="1">
      <alignment horizontal="center" vertical="top" wrapText="1"/>
    </xf>
    <xf numFmtId="0" fontId="4" fillId="3" borderId="13" xfId="6" applyFont="1" applyFill="1" applyBorder="1"/>
    <xf numFmtId="0" fontId="6" fillId="3" borderId="34" xfId="6" applyFont="1" applyFill="1" applyBorder="1" applyAlignment="1">
      <alignment horizontal="center" vertical="top" wrapText="1"/>
    </xf>
    <xf numFmtId="0" fontId="4" fillId="3" borderId="35" xfId="6" applyFont="1" applyFill="1" applyBorder="1" applyAlignment="1">
      <alignment horizontal="center" vertical="top" wrapText="1"/>
    </xf>
    <xf numFmtId="0" fontId="4" fillId="3" borderId="36" xfId="6" applyFont="1" applyFill="1" applyBorder="1"/>
    <xf numFmtId="0" fontId="7" fillId="3" borderId="8" xfId="6" applyFont="1" applyFill="1" applyBorder="1" applyAlignment="1">
      <alignment horizontal="center" vertical="top" wrapText="1"/>
    </xf>
    <xf numFmtId="0" fontId="7" fillId="3" borderId="37" xfId="6" applyFont="1" applyFill="1" applyBorder="1" applyAlignment="1">
      <alignment horizontal="center" vertical="top" wrapText="1"/>
    </xf>
    <xf numFmtId="0" fontId="7" fillId="3" borderId="20" xfId="6" applyFont="1" applyFill="1" applyBorder="1" applyAlignment="1">
      <alignment horizontal="center" vertical="center"/>
    </xf>
    <xf numFmtId="0" fontId="7" fillId="3" borderId="28" xfId="6" applyFont="1" applyFill="1" applyBorder="1" applyAlignment="1">
      <alignment horizontal="center" vertical="center"/>
    </xf>
    <xf numFmtId="0" fontId="7" fillId="3" borderId="26" xfId="6" applyFont="1" applyFill="1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3" borderId="7" xfId="6" applyFont="1" applyFill="1" applyBorder="1" applyAlignment="1">
      <alignment horizontal="center" vertical="top" wrapText="1"/>
    </xf>
    <xf numFmtId="0" fontId="7" fillId="3" borderId="15" xfId="6" applyFont="1" applyFill="1" applyBorder="1" applyAlignment="1">
      <alignment horizontal="center" vertical="top" wrapText="1"/>
    </xf>
    <xf numFmtId="0" fontId="4" fillId="3" borderId="12" xfId="6" applyFont="1" applyFill="1" applyBorder="1" applyAlignment="1">
      <alignment horizontal="center" vertical="top"/>
    </xf>
    <xf numFmtId="0" fontId="0" fillId="0" borderId="30" xfId="0" applyBorder="1" applyAlignment="1"/>
    <xf numFmtId="0" fontId="0" fillId="0" borderId="31" xfId="0" applyBorder="1" applyAlignment="1"/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1_Tab001" xfId="6"/>
    <cellStyle name="normální_BILANT98c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Normal="100" workbookViewId="0"/>
  </sheetViews>
  <sheetFormatPr defaultColWidth="9.140625" defaultRowHeight="12.75"/>
  <cols>
    <col min="1" max="1" width="40" style="6" customWidth="1"/>
    <col min="2" max="2" width="5.42578125" style="6" customWidth="1"/>
    <col min="3" max="3" width="9.7109375" style="6" customWidth="1"/>
    <col min="4" max="11" width="9.28515625" style="6" customWidth="1"/>
    <col min="12" max="16384" width="9.140625" style="6"/>
  </cols>
  <sheetData>
    <row r="1" spans="1:16" s="1" customFormat="1" ht="12" customHeight="1">
      <c r="A1" s="8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6" s="1" customFormat="1" ht="12" customHeight="1">
      <c r="A2" s="62" t="s">
        <v>40</v>
      </c>
      <c r="B2" s="62"/>
      <c r="C2" s="62"/>
      <c r="D2" s="62"/>
      <c r="E2" s="62"/>
      <c r="F2" s="57"/>
      <c r="G2" s="7"/>
      <c r="H2" s="7"/>
      <c r="I2" s="7"/>
      <c r="J2" s="7"/>
      <c r="K2" s="7"/>
    </row>
    <row r="3" spans="1:16" s="1" customFormat="1" ht="12" customHeight="1">
      <c r="A3" s="9" t="s">
        <v>41</v>
      </c>
      <c r="B3" s="9"/>
      <c r="C3" s="9"/>
      <c r="D3" s="9"/>
      <c r="E3" s="9"/>
      <c r="F3" s="7"/>
      <c r="G3" s="7"/>
      <c r="H3" s="7"/>
      <c r="I3" s="7"/>
      <c r="J3" s="7"/>
      <c r="K3" s="7"/>
    </row>
    <row r="4" spans="1:16" s="2" customFormat="1" ht="12" customHeight="1">
      <c r="A4" s="63" t="s">
        <v>34</v>
      </c>
      <c r="B4" s="63"/>
      <c r="C4" s="63"/>
      <c r="D4" s="63"/>
      <c r="E4" s="63"/>
      <c r="F4" s="64"/>
      <c r="G4" s="64"/>
      <c r="H4" s="64"/>
      <c r="I4" s="64"/>
      <c r="J4" s="64"/>
      <c r="K4" s="64"/>
    </row>
    <row r="5" spans="1:16" s="2" customFormat="1" ht="12" customHeight="1">
      <c r="A5" s="65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6" s="3" customFormat="1" ht="12" customHeight="1" thickBot="1"/>
    <row r="7" spans="1:16" s="2" customFormat="1" ht="13.15" customHeight="1">
      <c r="A7" s="67"/>
      <c r="B7" s="70" t="s">
        <v>1</v>
      </c>
      <c r="C7" s="86" t="s">
        <v>2</v>
      </c>
      <c r="D7" s="87"/>
      <c r="E7" s="88"/>
      <c r="F7" s="72" t="s">
        <v>3</v>
      </c>
      <c r="G7" s="72" t="s">
        <v>4</v>
      </c>
      <c r="H7" s="72"/>
      <c r="I7" s="74" t="s">
        <v>5</v>
      </c>
      <c r="J7" s="74" t="s">
        <v>6</v>
      </c>
      <c r="K7" s="75" t="s">
        <v>7</v>
      </c>
    </row>
    <row r="8" spans="1:16" s="2" customFormat="1" ht="13.15" customHeight="1">
      <c r="A8" s="68"/>
      <c r="B8" s="71"/>
      <c r="C8" s="24" t="s">
        <v>38</v>
      </c>
      <c r="D8" s="25" t="s">
        <v>8</v>
      </c>
      <c r="E8" s="26" t="s">
        <v>9</v>
      </c>
      <c r="F8" s="73"/>
      <c r="G8" s="26" t="s">
        <v>10</v>
      </c>
      <c r="H8" s="26" t="s">
        <v>11</v>
      </c>
      <c r="I8" s="73"/>
      <c r="J8" s="73"/>
      <c r="K8" s="76"/>
    </row>
    <row r="9" spans="1:16" s="4" customFormat="1" ht="13.15" customHeight="1">
      <c r="A9" s="68"/>
      <c r="B9" s="79" t="s">
        <v>12</v>
      </c>
      <c r="C9" s="81" t="s">
        <v>13</v>
      </c>
      <c r="D9" s="82"/>
      <c r="E9" s="83"/>
      <c r="F9" s="84" t="s">
        <v>14</v>
      </c>
      <c r="G9" s="84" t="s">
        <v>15</v>
      </c>
      <c r="H9" s="84"/>
      <c r="I9" s="84" t="s">
        <v>16</v>
      </c>
      <c r="J9" s="84" t="s">
        <v>17</v>
      </c>
      <c r="K9" s="77" t="s">
        <v>18</v>
      </c>
    </row>
    <row r="10" spans="1:16" s="4" customFormat="1" ht="13.15" customHeight="1" thickBot="1">
      <c r="A10" s="69"/>
      <c r="B10" s="80"/>
      <c r="C10" s="27" t="s">
        <v>36</v>
      </c>
      <c r="D10" s="27" t="s">
        <v>37</v>
      </c>
      <c r="E10" s="28" t="s">
        <v>19</v>
      </c>
      <c r="F10" s="85"/>
      <c r="G10" s="28" t="s">
        <v>13</v>
      </c>
      <c r="H10" s="28" t="s">
        <v>20</v>
      </c>
      <c r="I10" s="85"/>
      <c r="J10" s="85"/>
      <c r="K10" s="78"/>
    </row>
    <row r="11" spans="1:16" s="2" customFormat="1" ht="13.15" customHeight="1">
      <c r="A11" s="29" t="s">
        <v>21</v>
      </c>
      <c r="B11" s="30">
        <v>2012</v>
      </c>
      <c r="C11" s="31"/>
      <c r="D11" s="23">
        <v>145047</v>
      </c>
      <c r="E11" s="23">
        <v>162648</v>
      </c>
      <c r="F11" s="23">
        <v>535591</v>
      </c>
      <c r="G11" s="23"/>
      <c r="H11" s="23"/>
      <c r="I11" s="23"/>
      <c r="J11" s="23">
        <v>87459</v>
      </c>
      <c r="K11" s="11">
        <f t="shared" ref="K11:K25" si="0">SUM(C11:J11)</f>
        <v>930745</v>
      </c>
      <c r="L11" s="5"/>
      <c r="M11" s="5"/>
      <c r="N11" s="5"/>
      <c r="O11" s="5"/>
      <c r="P11" s="5"/>
    </row>
    <row r="12" spans="1:16" s="2" customFormat="1" ht="13.15" customHeight="1">
      <c r="A12" s="32" t="s">
        <v>22</v>
      </c>
      <c r="B12" s="33">
        <v>2011</v>
      </c>
      <c r="C12" s="31"/>
      <c r="D12" s="14">
        <v>148293</v>
      </c>
      <c r="E12" s="14">
        <v>152298</v>
      </c>
      <c r="F12" s="14">
        <v>574264</v>
      </c>
      <c r="G12" s="14"/>
      <c r="H12" s="14"/>
      <c r="I12" s="14"/>
      <c r="J12" s="14">
        <v>84453</v>
      </c>
      <c r="K12" s="58">
        <f t="shared" si="0"/>
        <v>959308</v>
      </c>
      <c r="L12" s="5"/>
      <c r="M12" s="5"/>
      <c r="N12" s="5"/>
      <c r="O12" s="5"/>
      <c r="P12" s="5"/>
    </row>
    <row r="13" spans="1:16" s="2" customFormat="1" ht="13.15" customHeight="1">
      <c r="A13" s="34" t="s">
        <v>23</v>
      </c>
      <c r="B13" s="35">
        <v>2012</v>
      </c>
      <c r="C13" s="36">
        <v>3527</v>
      </c>
      <c r="D13" s="22">
        <v>23424</v>
      </c>
      <c r="E13" s="22">
        <v>19553</v>
      </c>
      <c r="F13" s="22">
        <v>4431</v>
      </c>
      <c r="G13" s="22"/>
      <c r="H13" s="22">
        <v>3804</v>
      </c>
      <c r="I13" s="22">
        <v>13044</v>
      </c>
      <c r="J13" s="22">
        <v>4418</v>
      </c>
      <c r="K13" s="17">
        <f t="shared" si="0"/>
        <v>72201</v>
      </c>
      <c r="L13" s="5"/>
      <c r="M13" s="5"/>
      <c r="N13" s="5"/>
      <c r="O13" s="5"/>
      <c r="P13" s="5"/>
    </row>
    <row r="14" spans="1:16" s="2" customFormat="1" ht="13.15" customHeight="1">
      <c r="A14" s="37" t="s">
        <v>24</v>
      </c>
      <c r="B14" s="38">
        <v>2011</v>
      </c>
      <c r="C14" s="39">
        <v>3157</v>
      </c>
      <c r="D14" s="19">
        <v>32915</v>
      </c>
      <c r="E14" s="19">
        <v>25644</v>
      </c>
      <c r="F14" s="19">
        <v>1418</v>
      </c>
      <c r="G14" s="19"/>
      <c r="H14" s="19">
        <v>3496</v>
      </c>
      <c r="I14" s="19">
        <v>15501</v>
      </c>
      <c r="J14" s="19">
        <v>3312</v>
      </c>
      <c r="K14" s="20">
        <f t="shared" si="0"/>
        <v>85443</v>
      </c>
      <c r="L14" s="5"/>
      <c r="M14" s="5"/>
      <c r="N14" s="5"/>
      <c r="O14" s="5"/>
      <c r="P14" s="5"/>
    </row>
    <row r="15" spans="1:16" s="2" customFormat="1" ht="13.15" customHeight="1">
      <c r="A15" s="40" t="s">
        <v>25</v>
      </c>
      <c r="B15" s="41">
        <v>2012</v>
      </c>
      <c r="C15" s="42">
        <v>595</v>
      </c>
      <c r="D15" s="16">
        <v>81706</v>
      </c>
      <c r="E15" s="16">
        <v>55952</v>
      </c>
      <c r="F15" s="16">
        <v>18641</v>
      </c>
      <c r="G15" s="16"/>
      <c r="H15" s="16">
        <v>239</v>
      </c>
      <c r="I15" s="16">
        <v>13400</v>
      </c>
      <c r="J15" s="16">
        <v>9445</v>
      </c>
      <c r="K15" s="17">
        <f t="shared" si="0"/>
        <v>179978</v>
      </c>
      <c r="L15" s="5"/>
      <c r="M15" s="5"/>
      <c r="N15" s="5"/>
      <c r="O15" s="5"/>
      <c r="P15" s="5"/>
    </row>
    <row r="16" spans="1:16" s="2" customFormat="1" ht="13.15" customHeight="1">
      <c r="A16" s="43" t="s">
        <v>26</v>
      </c>
      <c r="B16" s="41">
        <v>2011</v>
      </c>
      <c r="C16" s="39">
        <v>222</v>
      </c>
      <c r="D16" s="19">
        <v>82113</v>
      </c>
      <c r="E16" s="19">
        <v>82308</v>
      </c>
      <c r="F16" s="19">
        <v>19585</v>
      </c>
      <c r="G16" s="19"/>
      <c r="H16" s="19">
        <v>176</v>
      </c>
      <c r="I16" s="19">
        <v>14882</v>
      </c>
      <c r="J16" s="19">
        <v>8962</v>
      </c>
      <c r="K16" s="17">
        <f t="shared" si="0"/>
        <v>208248</v>
      </c>
      <c r="L16" s="5"/>
      <c r="M16" s="5"/>
      <c r="N16" s="5"/>
      <c r="O16" s="5"/>
      <c r="P16" s="5"/>
    </row>
    <row r="17" spans="1:16" s="2" customFormat="1" ht="13.15" customHeight="1">
      <c r="A17" s="34" t="s">
        <v>42</v>
      </c>
      <c r="B17" s="35">
        <v>2012</v>
      </c>
      <c r="C17" s="59">
        <v>-115</v>
      </c>
      <c r="D17" s="60">
        <v>5944</v>
      </c>
      <c r="E17" s="61">
        <f>-43168-1008</f>
        <v>-44176</v>
      </c>
      <c r="F17" s="60">
        <v>-3733</v>
      </c>
      <c r="G17" s="60"/>
      <c r="H17" s="60">
        <v>56</v>
      </c>
      <c r="I17" s="60">
        <f>-1925-169</f>
        <v>-2094</v>
      </c>
      <c r="J17" s="60">
        <f>804-110</f>
        <v>694</v>
      </c>
      <c r="K17" s="18">
        <f t="shared" si="0"/>
        <v>-43424</v>
      </c>
      <c r="L17" s="5"/>
      <c r="M17" s="5"/>
      <c r="N17" s="5"/>
      <c r="O17" s="5"/>
      <c r="P17" s="5"/>
    </row>
    <row r="18" spans="1:16" s="2" customFormat="1" ht="13.15" customHeight="1">
      <c r="A18" s="37" t="s">
        <v>43</v>
      </c>
      <c r="B18" s="38">
        <v>2011</v>
      </c>
      <c r="C18" s="39">
        <v>-282</v>
      </c>
      <c r="D18" s="19">
        <v>-1469</v>
      </c>
      <c r="E18" s="19">
        <f>12596+408</f>
        <v>13004</v>
      </c>
      <c r="F18" s="19">
        <f>270-17732</f>
        <v>-17462</v>
      </c>
      <c r="G18" s="19"/>
      <c r="H18" s="19">
        <v>-81</v>
      </c>
      <c r="I18" s="19">
        <f>-532+3752</f>
        <v>3220</v>
      </c>
      <c r="J18" s="19">
        <v>114</v>
      </c>
      <c r="K18" s="20">
        <f t="shared" si="0"/>
        <v>-2956</v>
      </c>
      <c r="L18" s="5"/>
      <c r="M18" s="5"/>
      <c r="N18" s="5"/>
      <c r="O18" s="5"/>
      <c r="P18" s="5"/>
    </row>
    <row r="19" spans="1:16" s="2" customFormat="1" ht="13.15" customHeight="1">
      <c r="A19" s="34" t="s">
        <v>27</v>
      </c>
      <c r="B19" s="35">
        <v>2012</v>
      </c>
      <c r="C19" s="36">
        <v>0</v>
      </c>
      <c r="D19" s="22">
        <v>259</v>
      </c>
      <c r="E19" s="22">
        <v>12244</v>
      </c>
      <c r="F19" s="22">
        <v>0</v>
      </c>
      <c r="G19" s="22"/>
      <c r="H19" s="22">
        <v>0</v>
      </c>
      <c r="I19" s="22">
        <v>230</v>
      </c>
      <c r="J19" s="22">
        <v>0</v>
      </c>
      <c r="K19" s="18">
        <f t="shared" si="0"/>
        <v>12733</v>
      </c>
      <c r="L19" s="5"/>
      <c r="M19" s="5"/>
      <c r="N19" s="5"/>
      <c r="O19" s="5"/>
      <c r="P19" s="5"/>
    </row>
    <row r="20" spans="1:16" s="2" customFormat="1" ht="13.15" customHeight="1">
      <c r="A20" s="37" t="s">
        <v>28</v>
      </c>
      <c r="B20" s="38">
        <v>2011</v>
      </c>
      <c r="C20" s="39">
        <v>0</v>
      </c>
      <c r="D20" s="19">
        <v>-1588</v>
      </c>
      <c r="E20" s="19">
        <v>1588</v>
      </c>
      <c r="F20" s="19">
        <v>0</v>
      </c>
      <c r="G20" s="19"/>
      <c r="H20" s="19">
        <v>0</v>
      </c>
      <c r="I20" s="19">
        <v>0</v>
      </c>
      <c r="J20" s="19">
        <v>0</v>
      </c>
      <c r="K20" s="20">
        <f t="shared" si="0"/>
        <v>0</v>
      </c>
      <c r="L20" s="5"/>
      <c r="M20" s="5"/>
      <c r="N20" s="5"/>
      <c r="O20" s="5"/>
      <c r="P20" s="5"/>
    </row>
    <row r="21" spans="1:16" s="2" customFormat="1" ht="13.15" customHeight="1">
      <c r="A21" s="44" t="s">
        <v>29</v>
      </c>
      <c r="B21" s="33">
        <v>2012</v>
      </c>
      <c r="C21" s="31">
        <f>+C11+C13+C17+C19-C15</f>
        <v>2817</v>
      </c>
      <c r="D21" s="14">
        <f t="shared" ref="D21:K22" si="1">+D11+D13+D17+D19-D15</f>
        <v>92968</v>
      </c>
      <c r="E21" s="21">
        <f t="shared" si="1"/>
        <v>94317</v>
      </c>
      <c r="F21" s="21">
        <f t="shared" si="1"/>
        <v>517648</v>
      </c>
      <c r="G21" s="21">
        <f t="shared" si="1"/>
        <v>0</v>
      </c>
      <c r="H21" s="21">
        <f t="shared" si="1"/>
        <v>3621</v>
      </c>
      <c r="I21" s="21">
        <f t="shared" si="1"/>
        <v>-2220</v>
      </c>
      <c r="J21" s="21">
        <f t="shared" si="1"/>
        <v>83126</v>
      </c>
      <c r="K21" s="15">
        <f t="shared" si="1"/>
        <v>792277</v>
      </c>
      <c r="L21" s="5"/>
      <c r="M21" s="5"/>
      <c r="N21" s="5"/>
      <c r="O21" s="5"/>
      <c r="P21" s="5"/>
    </row>
    <row r="22" spans="1:16" s="2" customFormat="1" ht="13.15" customHeight="1">
      <c r="A22" s="45" t="s">
        <v>30</v>
      </c>
      <c r="B22" s="33">
        <v>2011</v>
      </c>
      <c r="C22" s="31">
        <f>+C12+C14+C18+C20-C16</f>
        <v>2653</v>
      </c>
      <c r="D22" s="14">
        <f t="shared" si="1"/>
        <v>96038</v>
      </c>
      <c r="E22" s="21">
        <f t="shared" si="1"/>
        <v>110226</v>
      </c>
      <c r="F22" s="21">
        <f t="shared" si="1"/>
        <v>538635</v>
      </c>
      <c r="G22" s="21">
        <f t="shared" si="1"/>
        <v>0</v>
      </c>
      <c r="H22" s="21">
        <f t="shared" si="1"/>
        <v>3239</v>
      </c>
      <c r="I22" s="21">
        <f t="shared" si="1"/>
        <v>3839</v>
      </c>
      <c r="J22" s="21">
        <f t="shared" si="1"/>
        <v>78917</v>
      </c>
      <c r="K22" s="15">
        <f t="shared" si="1"/>
        <v>833547</v>
      </c>
      <c r="L22" s="5"/>
      <c r="M22" s="5"/>
      <c r="N22" s="5"/>
      <c r="O22" s="5"/>
      <c r="P22" s="5"/>
    </row>
    <row r="23" spans="1:16" s="2" customFormat="1" ht="13.15" customHeight="1">
      <c r="A23" s="34" t="s">
        <v>31</v>
      </c>
      <c r="B23" s="35">
        <v>2012</v>
      </c>
      <c r="C23" s="36"/>
      <c r="D23" s="22"/>
      <c r="E23" s="22"/>
      <c r="F23" s="22"/>
      <c r="G23" s="22"/>
      <c r="H23" s="22"/>
      <c r="I23" s="22">
        <v>70098</v>
      </c>
      <c r="J23" s="22">
        <v>24228</v>
      </c>
      <c r="K23" s="18">
        <f t="shared" si="0"/>
        <v>94326</v>
      </c>
      <c r="L23" s="5"/>
      <c r="M23" s="5"/>
      <c r="N23" s="5"/>
      <c r="O23" s="5"/>
      <c r="P23" s="5"/>
    </row>
    <row r="24" spans="1:16" s="2" customFormat="1" ht="13.15" customHeight="1">
      <c r="A24" s="46" t="s">
        <v>32</v>
      </c>
      <c r="B24" s="38">
        <v>2011</v>
      </c>
      <c r="C24" s="39"/>
      <c r="D24" s="19"/>
      <c r="E24" s="19"/>
      <c r="F24" s="19"/>
      <c r="G24" s="19"/>
      <c r="H24" s="19"/>
      <c r="I24" s="19">
        <v>72948</v>
      </c>
      <c r="J24" s="19">
        <v>22152</v>
      </c>
      <c r="K24" s="20">
        <f t="shared" ref="K24" si="2">SUM(C24:J24)</f>
        <v>95100</v>
      </c>
      <c r="L24" s="5"/>
      <c r="M24" s="5"/>
      <c r="N24" s="5"/>
      <c r="O24" s="5"/>
      <c r="P24" s="5"/>
    </row>
    <row r="25" spans="1:16" s="2" customFormat="1" ht="13.15" customHeight="1">
      <c r="A25" s="44" t="s">
        <v>33</v>
      </c>
      <c r="B25" s="33">
        <v>2012</v>
      </c>
      <c r="C25" s="31">
        <f>+C23+C21</f>
        <v>2817</v>
      </c>
      <c r="D25" s="14">
        <f>+D23+D21</f>
        <v>92968</v>
      </c>
      <c r="E25" s="14">
        <f t="shared" ref="E25:J26" si="3">+E23+E21</f>
        <v>94317</v>
      </c>
      <c r="F25" s="14">
        <f t="shared" si="3"/>
        <v>517648</v>
      </c>
      <c r="G25" s="14"/>
      <c r="H25" s="14">
        <f t="shared" si="3"/>
        <v>3621</v>
      </c>
      <c r="I25" s="14">
        <f t="shared" si="3"/>
        <v>67878</v>
      </c>
      <c r="J25" s="14">
        <f t="shared" si="3"/>
        <v>107354</v>
      </c>
      <c r="K25" s="15">
        <f t="shared" si="0"/>
        <v>886603</v>
      </c>
      <c r="L25" s="5"/>
      <c r="M25" s="5"/>
      <c r="N25" s="5"/>
      <c r="O25" s="5"/>
      <c r="P25" s="5"/>
    </row>
    <row r="26" spans="1:16" s="2" customFormat="1" ht="13.15" customHeight="1" thickBot="1">
      <c r="A26" s="47" t="s">
        <v>35</v>
      </c>
      <c r="B26" s="48">
        <v>2011</v>
      </c>
      <c r="C26" s="49">
        <f>+C24+C22</f>
        <v>2653</v>
      </c>
      <c r="D26" s="12">
        <f>+D24+D22</f>
        <v>96038</v>
      </c>
      <c r="E26" s="12">
        <f t="shared" si="3"/>
        <v>110226</v>
      </c>
      <c r="F26" s="12">
        <f t="shared" si="3"/>
        <v>538635</v>
      </c>
      <c r="G26" s="12"/>
      <c r="H26" s="12">
        <f t="shared" si="3"/>
        <v>3239</v>
      </c>
      <c r="I26" s="12">
        <f t="shared" si="3"/>
        <v>76787</v>
      </c>
      <c r="J26" s="12">
        <f t="shared" si="3"/>
        <v>101069</v>
      </c>
      <c r="K26" s="13">
        <f t="shared" ref="K26" si="4">SUM(C26:J26)</f>
        <v>928647</v>
      </c>
      <c r="L26" s="10"/>
      <c r="M26" s="5"/>
      <c r="N26" s="5"/>
      <c r="O26" s="5"/>
      <c r="P26" s="5"/>
    </row>
    <row r="27" spans="1:16" s="56" customFormat="1" ht="13.15" customHeight="1">
      <c r="A27" s="50"/>
      <c r="B27" s="51"/>
      <c r="C27" s="52"/>
      <c r="D27" s="53"/>
      <c r="E27" s="53"/>
      <c r="F27" s="53"/>
      <c r="G27" s="53"/>
      <c r="H27" s="53"/>
      <c r="I27" s="53"/>
      <c r="J27" s="53"/>
      <c r="K27" s="53"/>
      <c r="L27" s="54"/>
      <c r="M27" s="55"/>
      <c r="N27" s="55"/>
      <c r="O27" s="55"/>
      <c r="P27" s="55"/>
    </row>
    <row r="28" spans="1:16" s="56" customFormat="1" ht="13.15" customHeight="1">
      <c r="A28" s="50"/>
      <c r="B28" s="51"/>
      <c r="C28" s="52"/>
      <c r="D28" s="53"/>
      <c r="E28" s="53"/>
      <c r="F28" s="53"/>
      <c r="G28" s="53"/>
      <c r="H28" s="53"/>
      <c r="I28" s="53"/>
      <c r="J28" s="53"/>
      <c r="K28" s="53"/>
      <c r="L28" s="54"/>
      <c r="M28" s="55"/>
      <c r="N28" s="55"/>
      <c r="O28" s="55"/>
      <c r="P28" s="55"/>
    </row>
  </sheetData>
  <mergeCells count="18">
    <mergeCell ref="J9:J10"/>
    <mergeCell ref="C7:E7"/>
    <mergeCell ref="A2:E2"/>
    <mergeCell ref="A4:K4"/>
    <mergeCell ref="A5:K5"/>
    <mergeCell ref="A7:A10"/>
    <mergeCell ref="B7:B8"/>
    <mergeCell ref="F7:F8"/>
    <mergeCell ref="G7:H7"/>
    <mergeCell ref="I7:I8"/>
    <mergeCell ref="J7:J8"/>
    <mergeCell ref="K7:K8"/>
    <mergeCell ref="K9:K10"/>
    <mergeCell ref="B9:B10"/>
    <mergeCell ref="C9:E9"/>
    <mergeCell ref="F9:F10"/>
    <mergeCell ref="G9:H9"/>
    <mergeCell ref="I9:I10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Tab.2.1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korbel4152</cp:lastModifiedBy>
  <cp:lastPrinted>2012-02-16T15:15:10Z</cp:lastPrinted>
  <dcterms:created xsi:type="dcterms:W3CDTF">2009-05-21T11:48:04Z</dcterms:created>
  <dcterms:modified xsi:type="dcterms:W3CDTF">2014-03-26T07:25:27Z</dcterms:modified>
</cp:coreProperties>
</file>