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omments1.xml" ContentType="application/vnd.openxmlformats-officedocument.spreadsheetml.comment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210" windowWidth="9240" windowHeight="10305" tabRatio="862" activeTab="1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d-gr-proc" sheetId="11" r:id="rId7"/>
    <sheet name="19(g10,11)" sheetId="16" r:id="rId8"/>
    <sheet name="23(g12,13)" sheetId="2826" r:id="rId9"/>
    <sheet name="25(g14,15)" sheetId="12" r:id="rId10"/>
  </sheets>
  <calcPr calcId="145621"/>
</workbook>
</file>

<file path=xl/calcChain.xml><?xml version="1.0" encoding="utf-8"?>
<calcChain xmlns="http://schemas.openxmlformats.org/spreadsheetml/2006/main">
  <c r="C31" i="11" l="1"/>
  <c r="C3" i="11" l="1"/>
  <c r="C4" i="11"/>
  <c r="C5" i="11"/>
  <c r="C6" i="11"/>
  <c r="C13" i="11"/>
  <c r="C14" i="11"/>
  <c r="C15" i="11"/>
  <c r="C22" i="11"/>
  <c r="C23" i="11"/>
  <c r="C24" i="11"/>
  <c r="C32" i="11"/>
  <c r="C33" i="11"/>
  <c r="C34" i="11"/>
  <c r="C35" i="11"/>
  <c r="C36" i="11"/>
  <c r="C41" i="11"/>
  <c r="C42" i="11"/>
  <c r="C43" i="11"/>
  <c r="C49" i="11"/>
  <c r="C58" i="11"/>
  <c r="F58" i="11" s="1"/>
  <c r="C60" i="11"/>
  <c r="F60" i="11" s="1"/>
  <c r="C68" i="11"/>
  <c r="F68" i="11" s="1"/>
  <c r="C69" i="11"/>
  <c r="F69" i="11" s="1"/>
  <c r="C71" i="11"/>
  <c r="F71" i="11" s="1"/>
  <c r="C72" i="11"/>
  <c r="F72" i="11" s="1"/>
  <c r="C79" i="11"/>
  <c r="C7" i="11"/>
  <c r="D7" i="11" s="1"/>
  <c r="D5" i="11"/>
  <c r="D6" i="11"/>
  <c r="D3" i="11"/>
  <c r="E6" i="11" s="1"/>
  <c r="D4" i="11"/>
  <c r="C47" i="11"/>
  <c r="C66" i="11" l="1"/>
  <c r="F66" i="11" s="1"/>
  <c r="C77" i="11"/>
  <c r="C61" i="11"/>
  <c r="F61" i="11" s="1"/>
  <c r="C67" i="11"/>
  <c r="F67" i="11" s="1"/>
  <c r="C30" i="11"/>
  <c r="C59" i="11"/>
  <c r="F59" i="11" s="1"/>
  <c r="C21" i="11"/>
  <c r="C81" i="11"/>
  <c r="C48" i="11"/>
  <c r="C50" i="11" s="1"/>
  <c r="D49" i="11" s="1"/>
  <c r="C55" i="11"/>
  <c r="D50" i="11" l="1"/>
  <c r="C11" i="11"/>
  <c r="C56" i="11"/>
  <c r="F56" i="11" s="1"/>
  <c r="C70" i="11"/>
  <c r="C29" i="11"/>
  <c r="C37" i="11" s="1"/>
  <c r="C80" i="11"/>
  <c r="C20" i="11"/>
  <c r="C25" i="11" s="1"/>
  <c r="C12" i="11"/>
  <c r="C57" i="11"/>
  <c r="F57" i="11" s="1"/>
  <c r="C78" i="11"/>
  <c r="D48" i="11"/>
  <c r="D47" i="11"/>
  <c r="F55" i="11"/>
  <c r="C62" i="11" l="1"/>
  <c r="D56" i="11" s="1"/>
  <c r="C82" i="11"/>
  <c r="D80" i="11" s="1"/>
  <c r="F70" i="11"/>
  <c r="C73" i="11"/>
  <c r="D70" i="11" s="1"/>
  <c r="D25" i="11"/>
  <c r="D20" i="11"/>
  <c r="D22" i="11"/>
  <c r="D24" i="11"/>
  <c r="D23" i="11"/>
  <c r="D21" i="11"/>
  <c r="C16" i="11"/>
  <c r="D12" i="11" s="1"/>
  <c r="E49" i="11"/>
  <c r="D61" i="11"/>
  <c r="D37" i="11"/>
  <c r="D35" i="11"/>
  <c r="D33" i="11"/>
  <c r="D31" i="11"/>
  <c r="D36" i="11"/>
  <c r="D34" i="11"/>
  <c r="D32" i="11"/>
  <c r="D30" i="11"/>
  <c r="D29" i="11"/>
  <c r="D55" i="11" l="1"/>
  <c r="D59" i="11"/>
  <c r="D57" i="11"/>
  <c r="D60" i="11"/>
  <c r="D58" i="11"/>
  <c r="D82" i="11"/>
  <c r="D81" i="11"/>
  <c r="D78" i="11"/>
  <c r="D77" i="11"/>
  <c r="D79" i="11"/>
  <c r="D66" i="11"/>
  <c r="D67" i="11"/>
  <c r="D71" i="11"/>
  <c r="D72" i="11"/>
  <c r="D69" i="11"/>
  <c r="D68" i="11"/>
  <c r="E36" i="11"/>
  <c r="E24" i="11"/>
  <c r="D14" i="11"/>
  <c r="D13" i="11"/>
  <c r="D11" i="11"/>
  <c r="D15" i="11"/>
  <c r="D16" i="11"/>
  <c r="D62" i="11" l="1"/>
  <c r="E61" i="11"/>
  <c r="E81" i="11"/>
  <c r="D73" i="11"/>
  <c r="E72" i="11"/>
  <c r="E15" i="11"/>
</calcChain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<sst xmlns="http://schemas.openxmlformats.org/spreadsheetml/2006/main" count="167" uniqueCount="117">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</sst>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9" formatCode="_-* #,##0\ _K_č_-;\-* #,##0\ _K_č_-;_-* &quot;-&quot;??\ _K_č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9" fontId="9" fillId="0" borderId="0" xfId="2" applyNumberFormat="1" applyFont="1"/>
    <xf numFmtId="169" fontId="0" fillId="0" borderId="0" xfId="2" applyNumberFormat="1" applyFont="1"/>
  </cellXfs>
  <cellStyles count="11">
    <cellStyle name="Celkem" xfId="1" builtinId="25" customBuiltin="1"/>
    <cellStyle name="Čárka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2004 and 2014</a:t>
            </a:r>
          </a:p>
        </c:rich>
      </c:tx>
      <c:layout>
        <c:manualLayout>
          <c:xMode val="edge"/>
          <c:yMode val="edge"/>
          <c:x val="0.31572633900214725"/>
          <c:y val="2.8169006048157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19894383299391474"/>
          <c:w val="0.85354141656664351"/>
          <c:h val="0.66197240005056102"/>
        </c:manualLayout>
      </c:layout>
      <c:areaChart>
        <c:grouping val="stacked"/>
        <c:varyColors val="0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'd-gr'!$E$10:$O$10</c:f>
              <c:numCache>
                <c:formatCode>0</c:formatCode>
                <c:ptCount val="11"/>
                <c:pt idx="0" formatCode="General">
                  <c:v>908</c:v>
                </c:pt>
                <c:pt idx="1">
                  <c:v>899</c:v>
                </c:pt>
                <c:pt idx="2" formatCode="General">
                  <c:v>915</c:v>
                </c:pt>
                <c:pt idx="3" formatCode="General">
                  <c:v>948</c:v>
                </c:pt>
                <c:pt idx="4" formatCode="General">
                  <c:v>871</c:v>
                </c:pt>
                <c:pt idx="5" formatCode="General">
                  <c:v>813</c:v>
                </c:pt>
                <c:pt idx="6" formatCode="General">
                  <c:v>851</c:v>
                </c:pt>
                <c:pt idx="7" formatCode="General">
                  <c:v>849</c:v>
                </c:pt>
                <c:pt idx="8" formatCode="General">
                  <c:v>792</c:v>
                </c:pt>
                <c:pt idx="9" formatCode="General">
                  <c:v>766.78099999999995</c:v>
                </c:pt>
                <c:pt idx="10" formatCode="#,##0">
                  <c:v>746.31299999999999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371</c:v>
                </c:pt>
                <c:pt idx="1">
                  <c:v>390</c:v>
                </c:pt>
                <c:pt idx="2">
                  <c:v>391</c:v>
                </c:pt>
                <c:pt idx="3">
                  <c:v>408</c:v>
                </c:pt>
                <c:pt idx="4">
                  <c:v>417</c:v>
                </c:pt>
                <c:pt idx="5">
                  <c:v>398</c:v>
                </c:pt>
                <c:pt idx="6">
                  <c:v>397</c:v>
                </c:pt>
                <c:pt idx="7">
                  <c:v>388</c:v>
                </c:pt>
                <c:pt idx="8">
                  <c:v>376</c:v>
                </c:pt>
                <c:pt idx="9">
                  <c:v>368.87830000000002</c:v>
                </c:pt>
                <c:pt idx="10" formatCode="0">
                  <c:v>385.11769999999996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335</c:v>
                </c:pt>
                <c:pt idx="1">
                  <c:v>335</c:v>
                </c:pt>
                <c:pt idx="2">
                  <c:v>329</c:v>
                </c:pt>
                <c:pt idx="3">
                  <c:v>297</c:v>
                </c:pt>
                <c:pt idx="4">
                  <c:v>289</c:v>
                </c:pt>
                <c:pt idx="5">
                  <c:v>286</c:v>
                </c:pt>
                <c:pt idx="6">
                  <c:v>342</c:v>
                </c:pt>
                <c:pt idx="7">
                  <c:v>292</c:v>
                </c:pt>
                <c:pt idx="8">
                  <c:v>299</c:v>
                </c:pt>
                <c:pt idx="9">
                  <c:v>341.95215399999995</c:v>
                </c:pt>
                <c:pt idx="10" formatCode="0">
                  <c:v>295.06180899999993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235</c:v>
                </c:pt>
                <c:pt idx="1">
                  <c:v>232</c:v>
                </c:pt>
                <c:pt idx="2">
                  <c:v>244</c:v>
                </c:pt>
                <c:pt idx="3">
                  <c:v>230</c:v>
                </c:pt>
                <c:pt idx="4">
                  <c:v>249</c:v>
                </c:pt>
                <c:pt idx="5">
                  <c:v>249</c:v>
                </c:pt>
                <c:pt idx="6">
                  <c:v>255</c:v>
                </c:pt>
                <c:pt idx="7">
                  <c:v>253</c:v>
                </c:pt>
                <c:pt idx="8">
                  <c:v>273</c:v>
                </c:pt>
                <c:pt idx="9">
                  <c:v>279.37279999999998</c:v>
                </c:pt>
                <c:pt idx="10" formatCode="0">
                  <c:v>273.36440000000005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47648"/>
        <c:axId val="55949184"/>
      </c:areaChart>
      <c:catAx>
        <c:axId val="5594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94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49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9476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06"/>
          <c:h val="7.87269742107790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2014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05610236220818"/>
          <c:y val="0.42400647287510695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 18%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1809109798775652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226888305628971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226888305628971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875562720139237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226888305628971E-7"/>
                  <c:y val="5.3466737710418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432906824146982E-2"/>
                  <c:y val="-0.36184529565383611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 b="0" i="0" baseline="0"/>
                      <a:t>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2014</a:t>
            </a:r>
          </a:p>
        </c:rich>
      </c:tx>
      <c:layout>
        <c:manualLayout>
          <c:xMode val="edge"/>
          <c:yMode val="edge"/>
          <c:x val="0.12499984594612124"/>
          <c:y val="1.27225503062118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4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4114994694065409"/>
                  <c:y val="-1.751348360341252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184535898027722E-3"/>
                  <c:y val="-5.344480079739984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5.732506231013894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6.744124977663404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-1.68603124441585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9.778981217611937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-4.046474986598042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3138863205221532"/>
                  <c:y val="-0.3585333492997394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/>
                      <a:t>33%</a:t>
                    </a:r>
                    <a:endParaRPr lang="en-US"/>
                  </a:p>
                </c:rich>
              </c:tx>
              <c:spPr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2014</a:t>
            </a:r>
          </a:p>
        </c:rich>
      </c:tx>
      <c:layout>
        <c:manualLayout>
          <c:xMode val="edge"/>
          <c:yMode val="edge"/>
          <c:x val="0.21180594986012896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590338118385928"/>
          <c:y val="0.42091836734695476"/>
          <c:w val="0.30208384549263717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2692734031524797"/>
                  <c:y val="-0.177349123866040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4689347202780045E-2"/>
                  <c:y val="-0.119371987773835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</a:t>
                    </a:r>
                    <a:r>
                      <a:rPr lang="en-US"/>
                      <a:t>)
22%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366726801343039E-2"/>
                  <c:y val="-0.162234894820275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851840946944187E-2"/>
                  <c:y val="5.4829569348140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3452607565752747"/>
                  <c:y val="-5.85975468887902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</a:t>
                    </a:r>
                    <a:r>
                      <a:rPr lang="en-US"/>
                      <a:t>)
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2014</a:t>
            </a:r>
          </a:p>
        </c:rich>
      </c:tx>
      <c:layout>
        <c:manualLayout>
          <c:xMode val="edge"/>
          <c:yMode val="edge"/>
          <c:x val="0.19791698027635088"/>
          <c:y val="3.30787948381452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763949523840238"/>
          <c:y val="0.39185848008728308"/>
          <c:w val="0.28472270494708457"/>
          <c:h val="0.4173038359370998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618543251219955E-2"/>
                  <c:y val="8.51177606531286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</a:t>
                    </a:r>
                    <a:r>
                      <a:rPr lang="en-US" i="1"/>
                      <a:t>(Work.Consump</a:t>
                    </a:r>
                    <a:r>
                      <a:rPr lang="en-US"/>
                      <a:t>.)
6%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3346013174014168E-2"/>
                  <c:y val="-5.1309780760179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17%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521765599242829E-2"/>
                  <c:y val="-9.87308034722153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</a:t>
                    </a:r>
                    <a:r>
                      <a:rPr lang="en-US"/>
                      <a:t>)
77%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2004 and 2014</a:t>
            </a:r>
          </a:p>
        </c:rich>
      </c:tx>
      <c:layout>
        <c:manualLayout>
          <c:xMode val="edge"/>
          <c:yMode val="edge"/>
          <c:x val="0.28451383645537459"/>
          <c:y val="2.7874492943674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22473886713550001"/>
          <c:w val="0.87515006002400964"/>
          <c:h val="0.63763120443095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1555</c:v>
                </c:pt>
                <c:pt idx="1">
                  <c:v>1577.2090000000001</c:v>
                </c:pt>
                <c:pt idx="2">
                  <c:v>1594.403</c:v>
                </c:pt>
                <c:pt idx="3">
                  <c:v>1600</c:v>
                </c:pt>
                <c:pt idx="4">
                  <c:v>1582</c:v>
                </c:pt>
                <c:pt idx="5">
                  <c:v>1465.135</c:v>
                </c:pt>
                <c:pt idx="6">
                  <c:v>1540.0583670000001</c:v>
                </c:pt>
                <c:pt idx="7">
                  <c:v>1503</c:v>
                </c:pt>
                <c:pt idx="8">
                  <c:v>1491.0719999999999</c:v>
                </c:pt>
                <c:pt idx="9">
                  <c:v>1429.4010000000001</c:v>
                </c:pt>
                <c:pt idx="10">
                  <c:v>1461.6259890000001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978</c:v>
                </c:pt>
                <c:pt idx="1">
                  <c:v>994.44799999999998</c:v>
                </c:pt>
                <c:pt idx="2">
                  <c:v>1009.322</c:v>
                </c:pt>
                <c:pt idx="3">
                  <c:v>982</c:v>
                </c:pt>
                <c:pt idx="4">
                  <c:v>1007</c:v>
                </c:pt>
                <c:pt idx="5">
                  <c:v>901.74699999999996</c:v>
                </c:pt>
                <c:pt idx="6">
                  <c:v>970.34100000000001</c:v>
                </c:pt>
                <c:pt idx="7">
                  <c:v>923</c:v>
                </c:pt>
                <c:pt idx="8">
                  <c:v>934.18700000000001</c:v>
                </c:pt>
                <c:pt idx="9">
                  <c:v>893.56700000000001</c:v>
                </c:pt>
                <c:pt idx="10">
                  <c:v>920.96165400000007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67</c:v>
                </c:pt>
                <c:pt idx="1">
                  <c:v>67.260999999999996</c:v>
                </c:pt>
                <c:pt idx="2">
                  <c:v>68.3</c:v>
                </c:pt>
                <c:pt idx="3">
                  <c:v>67</c:v>
                </c:pt>
                <c:pt idx="4">
                  <c:v>72</c:v>
                </c:pt>
                <c:pt idx="5">
                  <c:v>67.430167600000004</c:v>
                </c:pt>
                <c:pt idx="6">
                  <c:v>67.787999999999997</c:v>
                </c:pt>
                <c:pt idx="7">
                  <c:v>65.3</c:v>
                </c:pt>
                <c:pt idx="8">
                  <c:v>64.637</c:v>
                </c:pt>
                <c:pt idx="9">
                  <c:v>61.695999999999998</c:v>
                </c:pt>
                <c:pt idx="10">
                  <c:v>61.794009000000003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23872"/>
        <c:axId val="89425792"/>
      </c:barChart>
      <c:catAx>
        <c:axId val="8942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2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2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23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057"/>
          <c:w val="0.8187575468990046"/>
          <c:h val="4.64345247461029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2004 and 2014</a:t>
            </a:r>
          </a:p>
        </c:rich>
      </c:tx>
      <c:layout>
        <c:manualLayout>
          <c:xMode val="edge"/>
          <c:yMode val="edge"/>
          <c:x val="0.12376253970329366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6224032823194"/>
          <c:y val="0.33759632951908142"/>
          <c:w val="0.73762495105093462"/>
          <c:h val="0.46547372706418244"/>
        </c:manualLayout>
      </c:layout>
      <c:lineChart>
        <c:grouping val="standard"/>
        <c:varyColors val="0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305</c:v>
                </c:pt>
                <c:pt idx="1">
                  <c:v>313</c:v>
                </c:pt>
                <c:pt idx="2">
                  <c:v>265</c:v>
                </c:pt>
                <c:pt idx="3">
                  <c:v>246</c:v>
                </c:pt>
                <c:pt idx="4">
                  <c:v>242</c:v>
                </c:pt>
                <c:pt idx="5">
                  <c:v>222</c:v>
                </c:pt>
                <c:pt idx="6">
                  <c:v>176</c:v>
                </c:pt>
                <c:pt idx="7">
                  <c:v>165</c:v>
                </c:pt>
                <c:pt idx="8">
                  <c:v>156</c:v>
                </c:pt>
                <c:pt idx="9">
                  <c:v>154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02496"/>
        <c:axId val="93804416"/>
      </c:lineChart>
      <c:lineChart>
        <c:grouping val="standard"/>
        <c:varyColors val="0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131</c:v>
                </c:pt>
                <c:pt idx="1">
                  <c:v>102</c:v>
                </c:pt>
                <c:pt idx="2">
                  <c:v>109</c:v>
                </c:pt>
                <c:pt idx="3">
                  <c:v>117</c:v>
                </c:pt>
                <c:pt idx="4">
                  <c:v>102</c:v>
                </c:pt>
                <c:pt idx="5">
                  <c:v>118</c:v>
                </c:pt>
                <c:pt idx="6">
                  <c:v>136</c:v>
                </c:pt>
                <c:pt idx="7">
                  <c:v>133</c:v>
                </c:pt>
                <c:pt idx="8">
                  <c:v>155</c:v>
                </c:pt>
                <c:pt idx="9">
                  <c:v>152</c:v>
                </c:pt>
                <c:pt idx="10">
                  <c:v>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76</c:v>
                </c:pt>
                <c:pt idx="2">
                  <c:v>85</c:v>
                </c:pt>
                <c:pt idx="3">
                  <c:v>84</c:v>
                </c:pt>
                <c:pt idx="4">
                  <c:v>78</c:v>
                </c:pt>
                <c:pt idx="5">
                  <c:v>60</c:v>
                </c:pt>
                <c:pt idx="6">
                  <c:v>67</c:v>
                </c:pt>
                <c:pt idx="7">
                  <c:v>51</c:v>
                </c:pt>
                <c:pt idx="8">
                  <c:v>108</c:v>
                </c:pt>
                <c:pt idx="9">
                  <c:v>111</c:v>
                </c:pt>
                <c:pt idx="10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52736"/>
        <c:axId val="94054272"/>
      </c:lineChart>
      <c:catAx>
        <c:axId val="9380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8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0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802496"/>
        <c:crosses val="autoZero"/>
        <c:crossBetween val="between"/>
      </c:valAx>
      <c:catAx>
        <c:axId val="9405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4054272"/>
        <c:crosses val="autoZero"/>
        <c:auto val="1"/>
        <c:lblAlgn val="ctr"/>
        <c:lblOffset val="100"/>
        <c:noMultiLvlLbl val="0"/>
      </c:catAx>
      <c:valAx>
        <c:axId val="940542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793"/>
              <c:y val="0.404091966472338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052736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2004 and 2014</a:t>
            </a:r>
          </a:p>
        </c:rich>
      </c:tx>
      <c:layout>
        <c:manualLayout>
          <c:xMode val="edge"/>
          <c:yMode val="edge"/>
          <c:x val="0.22479343155756787"/>
          <c:y val="2.05129236072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3057851239671"/>
          <c:y val="0.33846238597353429"/>
          <c:w val="0.65454545454547519"/>
          <c:h val="0.46410372622126961"/>
        </c:manualLayout>
      </c:layout>
      <c:lineChart>
        <c:grouping val="standard"/>
        <c:varyColors val="0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48670</c:v>
                </c:pt>
                <c:pt idx="1">
                  <c:v>48772</c:v>
                </c:pt>
                <c:pt idx="2">
                  <c:v>49059</c:v>
                </c:pt>
                <c:pt idx="3">
                  <c:v>49295</c:v>
                </c:pt>
                <c:pt idx="4">
                  <c:v>47537</c:v>
                </c:pt>
                <c:pt idx="5">
                  <c:v>45416</c:v>
                </c:pt>
                <c:pt idx="6">
                  <c:v>43774</c:v>
                </c:pt>
                <c:pt idx="7">
                  <c:v>46639</c:v>
                </c:pt>
                <c:pt idx="8">
                  <c:v>43533</c:v>
                </c:pt>
                <c:pt idx="9">
                  <c:v>40385</c:v>
                </c:pt>
                <c:pt idx="10">
                  <c:v>38177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30464"/>
        <c:axId val="106855808"/>
      </c:lineChart>
      <c:lineChart>
        <c:grouping val="standard"/>
        <c:varyColors val="0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'd-gr'!$E$30:$N$30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13303</c:v>
                </c:pt>
                <c:pt idx="1">
                  <c:v>13254</c:v>
                </c:pt>
                <c:pt idx="2">
                  <c:v>13385</c:v>
                </c:pt>
                <c:pt idx="3">
                  <c:v>12894</c:v>
                </c:pt>
                <c:pt idx="4">
                  <c:v>12663</c:v>
                </c:pt>
                <c:pt idx="5">
                  <c:v>11001</c:v>
                </c:pt>
                <c:pt idx="6">
                  <c:v>11435</c:v>
                </c:pt>
                <c:pt idx="7">
                  <c:v>11265</c:v>
                </c:pt>
                <c:pt idx="8">
                  <c:v>11440</c:v>
                </c:pt>
                <c:pt idx="9">
                  <c:v>8594</c:v>
                </c:pt>
                <c:pt idx="10">
                  <c:v>8680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87744"/>
        <c:axId val="122945920"/>
      </c:lineChart>
      <c:catAx>
        <c:axId val="1068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6855808"/>
        <c:crosses val="autoZero"/>
        <c:auto val="1"/>
        <c:lblAlgn val="ctr"/>
        <c:lblOffset val="100"/>
        <c:tickLblSkip val="1"/>
        <c:noMultiLvlLbl val="0"/>
      </c:catAx>
      <c:valAx>
        <c:axId val="106855808"/>
        <c:scaling>
          <c:orientation val="minMax"/>
          <c:min val="3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6830464"/>
        <c:crosses val="autoZero"/>
        <c:crossBetween val="between"/>
      </c:valAx>
      <c:catAx>
        <c:axId val="11268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945920"/>
        <c:crosses val="autoZero"/>
        <c:auto val="1"/>
        <c:lblAlgn val="ctr"/>
        <c:lblOffset val="100"/>
        <c:noMultiLvlLbl val="0"/>
      </c:catAx>
      <c:valAx>
        <c:axId val="122945920"/>
        <c:scaling>
          <c:orientation val="minMax"/>
          <c:max val="30000"/>
          <c:min val="50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268774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01"/>
          <c:w val="0.73568318203224459"/>
          <c:h val="5.56902207823339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2004 and 2014</a:t>
            </a:r>
          </a:p>
        </c:rich>
      </c:tx>
      <c:layout>
        <c:manualLayout>
          <c:xMode val="edge"/>
          <c:yMode val="edge"/>
          <c:x val="0.1602789471698127"/>
          <c:y val="3.33333975908394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58790218374"/>
          <c:y val="0.33589827698888697"/>
          <c:w val="0.6794430866887321"/>
          <c:h val="0.48974481606775377"/>
        </c:manualLayout>
      </c:layout>
      <c:lineChart>
        <c:grouping val="standard"/>
        <c:varyColors val="0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3548</c:v>
                </c:pt>
                <c:pt idx="1">
                  <c:v>3412</c:v>
                </c:pt>
                <c:pt idx="2">
                  <c:v>3428</c:v>
                </c:pt>
                <c:pt idx="3">
                  <c:v>3258</c:v>
                </c:pt>
                <c:pt idx="4">
                  <c:v>3399</c:v>
                </c:pt>
                <c:pt idx="5">
                  <c:v>2294.799</c:v>
                </c:pt>
                <c:pt idx="6">
                  <c:v>2548</c:v>
                </c:pt>
                <c:pt idx="7">
                  <c:v>2586</c:v>
                </c:pt>
                <c:pt idx="8">
                  <c:v>2466.636</c:v>
                </c:pt>
                <c:pt idx="9">
                  <c:v>2489</c:v>
                </c:pt>
                <c:pt idx="10">
                  <c:v>2539.0500000000002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8752"/>
        <c:axId val="38300672"/>
      </c:lineChart>
      <c:lineChart>
        <c:grouping val="standard"/>
        <c:varyColors val="0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300</c:v>
                </c:pt>
                <c:pt idx="1">
                  <c:v>301</c:v>
                </c:pt>
                <c:pt idx="2">
                  <c:v>345</c:v>
                </c:pt>
                <c:pt idx="3">
                  <c:v>247</c:v>
                </c:pt>
                <c:pt idx="4">
                  <c:v>156</c:v>
                </c:pt>
                <c:pt idx="5">
                  <c:v>170.209</c:v>
                </c:pt>
                <c:pt idx="6">
                  <c:v>145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06944"/>
        <c:axId val="38308480"/>
      </c:lineChart>
      <c:catAx>
        <c:axId val="3829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830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00672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49E-2"/>
              <c:y val="0.315385477564999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8298752"/>
        <c:crosses val="autoZero"/>
        <c:crossBetween val="between"/>
      </c:valAx>
      <c:catAx>
        <c:axId val="3830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8308480"/>
        <c:crosses val="autoZero"/>
        <c:auto val="1"/>
        <c:lblAlgn val="ctr"/>
        <c:lblOffset val="100"/>
        <c:noMultiLvlLbl val="0"/>
      </c:catAx>
      <c:valAx>
        <c:axId val="38308480"/>
        <c:scaling>
          <c:orientation val="minMax"/>
          <c:max val="6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8306944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01"/>
          <c:w val="0.51702875528481163"/>
          <c:h val="6.77967905176244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2004 and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30434782609081"/>
          <c:y val="0.26854253484471768"/>
          <c:w val="0.77913043478260868"/>
          <c:h val="0.52685487788582763"/>
        </c:manualLayout>
      </c:layout>
      <c:lineChart>
        <c:grouping val="standard"/>
        <c:varyColors val="0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2260</c:v>
                </c:pt>
                <c:pt idx="1">
                  <c:v>2925</c:v>
                </c:pt>
                <c:pt idx="2">
                  <c:v>3007</c:v>
                </c:pt>
                <c:pt idx="3">
                  <c:v>2846</c:v>
                </c:pt>
                <c:pt idx="4">
                  <c:v>3458</c:v>
                </c:pt>
                <c:pt idx="5">
                  <c:v>3135.7269999999999</c:v>
                </c:pt>
                <c:pt idx="6">
                  <c:v>3207</c:v>
                </c:pt>
                <c:pt idx="7">
                  <c:v>3011</c:v>
                </c:pt>
                <c:pt idx="8">
                  <c:v>3115</c:v>
                </c:pt>
                <c:pt idx="9">
                  <c:v>2896</c:v>
                </c:pt>
                <c:pt idx="10">
                  <c:v>3286.2629999999999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1300</c:v>
                </c:pt>
                <c:pt idx="1">
                  <c:v>1478</c:v>
                </c:pt>
                <c:pt idx="2">
                  <c:v>1598</c:v>
                </c:pt>
                <c:pt idx="3">
                  <c:v>1556</c:v>
                </c:pt>
                <c:pt idx="4">
                  <c:v>1622</c:v>
                </c:pt>
                <c:pt idx="5">
                  <c:v>1412</c:v>
                </c:pt>
                <c:pt idx="6">
                  <c:v>1463</c:v>
                </c:pt>
                <c:pt idx="7">
                  <c:v>1330</c:v>
                </c:pt>
                <c:pt idx="8">
                  <c:v>1439</c:v>
                </c:pt>
                <c:pt idx="9">
                  <c:v>1252</c:v>
                </c:pt>
                <c:pt idx="10">
                  <c:v>1509.7719999999999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825</c:v>
                </c:pt>
                <c:pt idx="1">
                  <c:v>718</c:v>
                </c:pt>
                <c:pt idx="2">
                  <c:v>502</c:v>
                </c:pt>
                <c:pt idx="3">
                  <c:v>488</c:v>
                </c:pt>
                <c:pt idx="4">
                  <c:v>392</c:v>
                </c:pt>
                <c:pt idx="5">
                  <c:v>324.452</c:v>
                </c:pt>
                <c:pt idx="6">
                  <c:v>309</c:v>
                </c:pt>
                <c:pt idx="7">
                  <c:v>195</c:v>
                </c:pt>
                <c:pt idx="8">
                  <c:v>145</c:v>
                </c:pt>
                <c:pt idx="9">
                  <c:v>148</c:v>
                </c:pt>
                <c:pt idx="10">
                  <c:v>162.61099999999999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7424"/>
        <c:axId val="38329344"/>
      </c:lineChart>
      <c:catAx>
        <c:axId val="3832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832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2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8327424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58"/>
          <c:y val="0.87681350088797849"/>
          <c:w val="0.63369486887941684"/>
          <c:h val="0.111111352729606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2004 and 2014</a:t>
            </a:r>
          </a:p>
        </c:rich>
      </c:tx>
      <c:layout>
        <c:manualLayout>
          <c:xMode val="edge"/>
          <c:yMode val="edge"/>
          <c:x val="0.21527770808673721"/>
          <c:y val="1.275516721771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varyColors val="0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1141</c:v>
                </c:pt>
                <c:pt idx="1">
                  <c:v>1188</c:v>
                </c:pt>
                <c:pt idx="2">
                  <c:v>1199</c:v>
                </c:pt>
                <c:pt idx="3">
                  <c:v>1164</c:v>
                </c:pt>
                <c:pt idx="4">
                  <c:v>1331</c:v>
                </c:pt>
                <c:pt idx="5">
                  <c:v>1298.8109999999999</c:v>
                </c:pt>
                <c:pt idx="6">
                  <c:v>1376</c:v>
                </c:pt>
                <c:pt idx="7">
                  <c:v>1393</c:v>
                </c:pt>
                <c:pt idx="8">
                  <c:v>1305.17</c:v>
                </c:pt>
                <c:pt idx="9">
                  <c:v>1268</c:v>
                </c:pt>
                <c:pt idx="10">
                  <c:v>1340.0319999999999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1484</c:v>
                </c:pt>
                <c:pt idx="1">
                  <c:v>1433</c:v>
                </c:pt>
                <c:pt idx="2">
                  <c:v>1447</c:v>
                </c:pt>
                <c:pt idx="3">
                  <c:v>1381</c:v>
                </c:pt>
                <c:pt idx="4">
                  <c:v>1435</c:v>
                </c:pt>
                <c:pt idx="5">
                  <c:v>1011.813</c:v>
                </c:pt>
                <c:pt idx="6">
                  <c:v>1086</c:v>
                </c:pt>
                <c:pt idx="7">
                  <c:v>1110</c:v>
                </c:pt>
                <c:pt idx="8">
                  <c:v>1087.826</c:v>
                </c:pt>
                <c:pt idx="9">
                  <c:v>1110</c:v>
                </c:pt>
                <c:pt idx="10">
                  <c:v>1105.4829999999999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4784"/>
        <c:axId val="38456704"/>
      </c:lineChart>
      <c:catAx>
        <c:axId val="384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845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56704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6E-2"/>
              <c:y val="0.27380958594951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8454784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89956"/>
          <c:h val="6.26507083730154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2014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13938927441663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1246008851807993E-3"/>
                  <c:y val="6.448833886719661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1687828635573171E-3"/>
                  <c:y val="-2.872521934241963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9743553979116186E-17"/>
                  <c:y val="6.77670361393066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136244035218858"/>
                  <c:y val="-0.32370392208391641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79%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2014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645881900163839"/>
          <c:y val="0.40816326530612246"/>
          <c:w val="0.42882017147518092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319745041989951E-2"/>
                  <c:y val="0.1318978448776052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7985049146475208E-3"/>
                  <c:y val="-0.1101446081484344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0.114926375789553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-8.788487560377601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4.732262532511016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-6.760375046444308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0.1487282510217747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"/>
                  <c:y val="0.1926706888236628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8282878015402919E-2"/>
                  <c:y val="-0.32311585153577627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 94%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9053</xdr:colOff>
      <xdr:row>2</xdr:row>
      <xdr:rowOff>18107</xdr:rowOff>
    </xdr:from>
    <xdr:to>
      <xdr:col>8</xdr:col>
      <xdr:colOff>651849</xdr:colOff>
      <xdr:row>25</xdr:row>
      <xdr:rowOff>36214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62"/>
  <sheetViews>
    <sheetView topLeftCell="B1" zoomScale="75" workbookViewId="0">
      <pane xSplit="2" ySplit="8" topLeftCell="D27" activePane="bottomRight" state="frozen"/>
      <selection activeCell="B1" sqref="B1"/>
      <selection pane="topRight" activeCell="D1" sqref="D1"/>
      <selection pane="bottomLeft" activeCell="B9" sqref="B9"/>
      <selection pane="bottomRight" activeCell="R23" sqref="R23"/>
    </sheetView>
  </sheetViews>
  <sheetFormatPr defaultRowHeight="12.75" x14ac:dyDescent="0.2"/>
  <cols>
    <col min="2" max="2" width="14.7109375" customWidth="1"/>
    <col min="3" max="3" width="18.28515625" customWidth="1"/>
    <col min="4" max="4" width="20.7109375" customWidth="1"/>
  </cols>
  <sheetData>
    <row r="1" spans="2:17" x14ac:dyDescent="0.2">
      <c r="C1" t="s">
        <v>11</v>
      </c>
      <c r="H1" t="s">
        <v>5</v>
      </c>
      <c r="L1" t="s">
        <v>12</v>
      </c>
    </row>
    <row r="2" spans="2:17" x14ac:dyDescent="0.2">
      <c r="C2" t="s">
        <v>6</v>
      </c>
    </row>
    <row r="3" spans="2:17" x14ac:dyDescent="0.2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 x14ac:dyDescent="0.2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 x14ac:dyDescent="0.2">
      <c r="L8" t="s">
        <v>12</v>
      </c>
    </row>
    <row r="9" spans="2:17" x14ac:dyDescent="0.2">
      <c r="E9">
        <v>2004</v>
      </c>
      <c r="F9">
        <v>2005</v>
      </c>
      <c r="G9">
        <v>2006</v>
      </c>
      <c r="H9">
        <v>2007</v>
      </c>
      <c r="I9">
        <v>2008</v>
      </c>
      <c r="J9">
        <v>2009</v>
      </c>
      <c r="K9">
        <v>2010</v>
      </c>
      <c r="L9">
        <v>2011</v>
      </c>
      <c r="M9">
        <v>2012</v>
      </c>
      <c r="N9">
        <v>2013</v>
      </c>
      <c r="O9">
        <v>2014</v>
      </c>
    </row>
    <row r="10" spans="2:17" x14ac:dyDescent="0.2">
      <c r="C10" t="s">
        <v>51</v>
      </c>
      <c r="D10" t="s">
        <v>70</v>
      </c>
      <c r="E10">
        <v>908</v>
      </c>
      <c r="F10" s="10">
        <v>899</v>
      </c>
      <c r="G10">
        <v>915</v>
      </c>
      <c r="H10">
        <v>948</v>
      </c>
      <c r="I10">
        <v>871</v>
      </c>
      <c r="J10">
        <v>813</v>
      </c>
      <c r="K10">
        <v>851</v>
      </c>
      <c r="L10">
        <v>849</v>
      </c>
      <c r="M10">
        <v>792</v>
      </c>
      <c r="N10">
        <v>766.78099999999995</v>
      </c>
      <c r="O10" s="2">
        <v>746.31299999999999</v>
      </c>
    </row>
    <row r="11" spans="2:17" x14ac:dyDescent="0.2">
      <c r="C11" t="s">
        <v>52</v>
      </c>
      <c r="D11" t="s">
        <v>71</v>
      </c>
      <c r="E11">
        <v>371</v>
      </c>
      <c r="F11">
        <v>390</v>
      </c>
      <c r="G11">
        <v>391</v>
      </c>
      <c r="H11">
        <v>408</v>
      </c>
      <c r="I11">
        <v>417</v>
      </c>
      <c r="J11">
        <v>398</v>
      </c>
      <c r="K11">
        <v>397</v>
      </c>
      <c r="L11">
        <v>388</v>
      </c>
      <c r="M11">
        <v>376</v>
      </c>
      <c r="N11">
        <v>368.87830000000002</v>
      </c>
      <c r="O11" s="10">
        <v>385.11769999999996</v>
      </c>
    </row>
    <row r="12" spans="2:17" x14ac:dyDescent="0.2">
      <c r="C12" t="s">
        <v>53</v>
      </c>
      <c r="D12" t="s">
        <v>72</v>
      </c>
      <c r="E12">
        <v>335</v>
      </c>
      <c r="F12">
        <v>335</v>
      </c>
      <c r="G12">
        <v>329</v>
      </c>
      <c r="H12">
        <v>297</v>
      </c>
      <c r="I12">
        <v>289</v>
      </c>
      <c r="J12">
        <v>286</v>
      </c>
      <c r="K12">
        <v>342</v>
      </c>
      <c r="L12">
        <v>292</v>
      </c>
      <c r="M12">
        <v>299</v>
      </c>
      <c r="N12">
        <v>341.95215399999995</v>
      </c>
      <c r="O12" s="10">
        <v>295.06180899999993</v>
      </c>
    </row>
    <row r="13" spans="2:17" x14ac:dyDescent="0.2">
      <c r="C13" t="s">
        <v>54</v>
      </c>
      <c r="D13" t="s">
        <v>73</v>
      </c>
      <c r="E13">
        <v>235</v>
      </c>
      <c r="F13">
        <v>232</v>
      </c>
      <c r="G13">
        <v>244</v>
      </c>
      <c r="H13">
        <v>230</v>
      </c>
      <c r="I13">
        <v>249</v>
      </c>
      <c r="J13">
        <v>249</v>
      </c>
      <c r="K13">
        <v>255</v>
      </c>
      <c r="L13">
        <v>253</v>
      </c>
      <c r="M13">
        <v>273</v>
      </c>
      <c r="N13">
        <v>279.37279999999998</v>
      </c>
      <c r="O13" s="10">
        <v>273.36440000000005</v>
      </c>
    </row>
    <row r="14" spans="2:17" x14ac:dyDescent="0.2">
      <c r="E14">
        <v>1849</v>
      </c>
      <c r="F14">
        <v>1856</v>
      </c>
      <c r="G14">
        <v>1879</v>
      </c>
      <c r="H14">
        <v>1883</v>
      </c>
      <c r="I14">
        <v>1826</v>
      </c>
      <c r="J14">
        <v>1746</v>
      </c>
      <c r="K14">
        <v>1845</v>
      </c>
      <c r="L14">
        <v>1782</v>
      </c>
      <c r="M14">
        <v>1740</v>
      </c>
      <c r="N14">
        <v>1756.984254</v>
      </c>
      <c r="O14">
        <v>1699.8569089999996</v>
      </c>
    </row>
    <row r="15" spans="2:17" x14ac:dyDescent="0.2">
      <c r="E15" s="3"/>
      <c r="F15" s="1" t="s">
        <v>30</v>
      </c>
      <c r="G15" s="3"/>
      <c r="H15" s="3"/>
      <c r="I15" s="3"/>
      <c r="J15" s="4"/>
    </row>
    <row r="16" spans="2:17" s="4" customFormat="1" x14ac:dyDescent="0.2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 x14ac:dyDescent="0.2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 x14ac:dyDescent="0.2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 x14ac:dyDescent="0.2">
      <c r="E19" s="3"/>
      <c r="F19" s="3"/>
      <c r="G19" s="3"/>
      <c r="H19" s="3"/>
      <c r="I19" s="3"/>
      <c r="J19" s="4"/>
    </row>
    <row r="20" spans="1:15" x14ac:dyDescent="0.2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 x14ac:dyDescent="0.2">
      <c r="C22" t="s">
        <v>8</v>
      </c>
      <c r="D22" t="s">
        <v>9</v>
      </c>
      <c r="L22" t="s">
        <v>13</v>
      </c>
    </row>
    <row r="23" spans="1:15" x14ac:dyDescent="0.2">
      <c r="D23">
        <v>1999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</row>
    <row r="24" spans="1:15" x14ac:dyDescent="0.2">
      <c r="B24" t="s">
        <v>48</v>
      </c>
      <c r="C24" t="s">
        <v>74</v>
      </c>
      <c r="D24">
        <v>1452</v>
      </c>
      <c r="E24">
        <v>1555</v>
      </c>
      <c r="F24">
        <v>1577.2090000000001</v>
      </c>
      <c r="G24">
        <v>1594.403</v>
      </c>
      <c r="H24">
        <v>1600</v>
      </c>
      <c r="I24">
        <v>1582</v>
      </c>
      <c r="J24">
        <v>1465.135</v>
      </c>
      <c r="K24">
        <v>1540.0583670000001</v>
      </c>
      <c r="L24">
        <v>1503</v>
      </c>
      <c r="M24">
        <v>1491.0719999999999</v>
      </c>
      <c r="N24">
        <v>1429.4010000000001</v>
      </c>
      <c r="O24">
        <v>1461.6259890000001</v>
      </c>
    </row>
    <row r="25" spans="1:15" x14ac:dyDescent="0.2">
      <c r="B25" t="s">
        <v>49</v>
      </c>
      <c r="C25" t="s">
        <v>75</v>
      </c>
      <c r="D25">
        <v>929</v>
      </c>
      <c r="E25">
        <v>978</v>
      </c>
      <c r="F25">
        <v>994.44799999999998</v>
      </c>
      <c r="G25">
        <v>1009.322</v>
      </c>
      <c r="H25">
        <v>982</v>
      </c>
      <c r="I25">
        <v>1007</v>
      </c>
      <c r="J25">
        <v>901.74699999999996</v>
      </c>
      <c r="K25">
        <v>970.34100000000001</v>
      </c>
      <c r="L25">
        <v>923</v>
      </c>
      <c r="M25">
        <v>934.18700000000001</v>
      </c>
      <c r="N25">
        <v>893.56700000000001</v>
      </c>
      <c r="O25">
        <v>920.96165400000007</v>
      </c>
    </row>
    <row r="26" spans="1:15" x14ac:dyDescent="0.2">
      <c r="B26" t="s">
        <v>50</v>
      </c>
      <c r="C26" t="s">
        <v>76</v>
      </c>
      <c r="D26">
        <v>60</v>
      </c>
      <c r="E26">
        <v>67</v>
      </c>
      <c r="F26">
        <v>67.260999999999996</v>
      </c>
      <c r="G26">
        <v>68.3</v>
      </c>
      <c r="H26">
        <v>67</v>
      </c>
      <c r="I26">
        <v>72</v>
      </c>
      <c r="J26">
        <v>67.430167600000004</v>
      </c>
      <c r="K26">
        <v>67.787999999999997</v>
      </c>
      <c r="L26">
        <v>65.3</v>
      </c>
      <c r="M26">
        <v>64.637</v>
      </c>
      <c r="N26">
        <v>61.695999999999998</v>
      </c>
      <c r="O26">
        <v>61.794009000000003</v>
      </c>
    </row>
    <row r="27" spans="1:15" x14ac:dyDescent="0.2">
      <c r="E27" s="3"/>
      <c r="F27" s="3"/>
      <c r="G27" s="3"/>
    </row>
    <row r="29" spans="1:15" x14ac:dyDescent="0.2">
      <c r="C29" t="s">
        <v>19</v>
      </c>
      <c r="E29" t="s">
        <v>18</v>
      </c>
      <c r="M29" t="s">
        <v>14</v>
      </c>
    </row>
    <row r="30" spans="1:15" x14ac:dyDescent="0.2">
      <c r="E30">
        <v>2004</v>
      </c>
      <c r="F30">
        <v>2005</v>
      </c>
      <c r="G30">
        <v>2006</v>
      </c>
      <c r="H30">
        <v>2007</v>
      </c>
      <c r="I30">
        <v>2008</v>
      </c>
      <c r="J30">
        <v>2009</v>
      </c>
      <c r="K30">
        <v>2010</v>
      </c>
      <c r="L30">
        <v>2011</v>
      </c>
      <c r="M30">
        <v>2012</v>
      </c>
      <c r="N30">
        <v>2013</v>
      </c>
      <c r="O30">
        <v>2014</v>
      </c>
    </row>
    <row r="31" spans="1:15" x14ac:dyDescent="0.2">
      <c r="B31" t="s">
        <v>46</v>
      </c>
      <c r="C31" t="s">
        <v>77</v>
      </c>
      <c r="E31" s="2">
        <v>13303</v>
      </c>
      <c r="F31" s="2">
        <v>13254</v>
      </c>
      <c r="G31" s="2">
        <v>13385</v>
      </c>
      <c r="H31" s="2">
        <v>12894</v>
      </c>
      <c r="I31" s="2">
        <v>12663</v>
      </c>
      <c r="J31" s="2">
        <v>11001</v>
      </c>
      <c r="K31" s="2">
        <v>11435</v>
      </c>
      <c r="L31" s="2">
        <v>11265</v>
      </c>
      <c r="M31" s="2">
        <v>11440</v>
      </c>
      <c r="N31" s="2">
        <v>8594</v>
      </c>
      <c r="O31" s="2">
        <v>8680</v>
      </c>
    </row>
    <row r="32" spans="1:15" x14ac:dyDescent="0.2">
      <c r="B32" t="s">
        <v>47</v>
      </c>
      <c r="C32" t="s">
        <v>78</v>
      </c>
      <c r="E32" s="2">
        <v>48670</v>
      </c>
      <c r="F32" s="2">
        <v>48772</v>
      </c>
      <c r="G32" s="2">
        <v>49059</v>
      </c>
      <c r="H32" s="2">
        <v>49295</v>
      </c>
      <c r="I32" s="2">
        <v>47537</v>
      </c>
      <c r="J32" s="2">
        <v>45416</v>
      </c>
      <c r="K32" s="2">
        <v>43774</v>
      </c>
      <c r="L32" s="2">
        <v>46639</v>
      </c>
      <c r="M32" s="2">
        <v>43533</v>
      </c>
      <c r="N32" s="2">
        <v>40385</v>
      </c>
      <c r="O32" s="2">
        <v>38177</v>
      </c>
    </row>
    <row r="35" spans="2:15" x14ac:dyDescent="0.2">
      <c r="C35" t="s">
        <v>19</v>
      </c>
      <c r="E35" t="s">
        <v>21</v>
      </c>
      <c r="M35" t="s">
        <v>20</v>
      </c>
    </row>
    <row r="36" spans="2:15" ht="14.25" x14ac:dyDescent="0.2">
      <c r="C36" t="s">
        <v>22</v>
      </c>
    </row>
    <row r="37" spans="2:15" x14ac:dyDescent="0.2">
      <c r="E37">
        <v>2004</v>
      </c>
      <c r="F37">
        <v>2005</v>
      </c>
      <c r="G37">
        <v>2006</v>
      </c>
      <c r="H37">
        <v>2007</v>
      </c>
      <c r="I37">
        <v>2008</v>
      </c>
      <c r="J37">
        <v>2009</v>
      </c>
      <c r="K37">
        <v>2010</v>
      </c>
      <c r="L37">
        <v>2011</v>
      </c>
      <c r="M37">
        <v>2012</v>
      </c>
      <c r="N37">
        <v>2013</v>
      </c>
      <c r="O37">
        <v>2014</v>
      </c>
    </row>
    <row r="38" spans="2:15" x14ac:dyDescent="0.2">
      <c r="B38" t="s">
        <v>37</v>
      </c>
      <c r="C38" t="s">
        <v>79</v>
      </c>
      <c r="E38" s="2">
        <v>305</v>
      </c>
      <c r="F38" s="2">
        <v>313</v>
      </c>
      <c r="G38" s="2">
        <v>265</v>
      </c>
      <c r="H38" s="2">
        <v>246</v>
      </c>
      <c r="I38" s="2">
        <v>242</v>
      </c>
      <c r="J38" s="2">
        <v>222</v>
      </c>
      <c r="K38" s="2">
        <v>176</v>
      </c>
      <c r="L38" s="2">
        <v>165</v>
      </c>
      <c r="M38" s="2">
        <v>156</v>
      </c>
      <c r="N38" s="2">
        <v>154</v>
      </c>
      <c r="O38" s="2">
        <v>150</v>
      </c>
    </row>
    <row r="39" spans="2:15" x14ac:dyDescent="0.2">
      <c r="B39" t="s">
        <v>44</v>
      </c>
      <c r="C39" t="s">
        <v>80</v>
      </c>
      <c r="E39" s="2">
        <v>131</v>
      </c>
      <c r="F39" s="2">
        <v>102</v>
      </c>
      <c r="G39" s="2">
        <v>109</v>
      </c>
      <c r="H39" s="2">
        <v>117</v>
      </c>
      <c r="I39" s="2">
        <v>102</v>
      </c>
      <c r="J39" s="2">
        <v>118</v>
      </c>
      <c r="K39" s="2">
        <v>136</v>
      </c>
      <c r="L39" s="2">
        <v>133</v>
      </c>
      <c r="M39" s="2">
        <v>155</v>
      </c>
      <c r="N39" s="2">
        <v>152</v>
      </c>
      <c r="O39" s="2">
        <v>157</v>
      </c>
    </row>
    <row r="40" spans="2:15" x14ac:dyDescent="0.2">
      <c r="B40" t="s">
        <v>45</v>
      </c>
      <c r="C40" t="s">
        <v>81</v>
      </c>
      <c r="E40" s="2">
        <v>84</v>
      </c>
      <c r="F40" s="2">
        <v>76</v>
      </c>
      <c r="G40" s="2">
        <v>85</v>
      </c>
      <c r="H40" s="2">
        <v>84</v>
      </c>
      <c r="I40" s="2">
        <v>78</v>
      </c>
      <c r="J40" s="2">
        <v>60</v>
      </c>
      <c r="K40" s="2">
        <v>67</v>
      </c>
      <c r="L40" s="2">
        <v>51</v>
      </c>
      <c r="M40" s="2">
        <v>108</v>
      </c>
      <c r="N40" s="2">
        <v>111</v>
      </c>
      <c r="O40" s="2">
        <v>102</v>
      </c>
    </row>
    <row r="43" spans="2:15" x14ac:dyDescent="0.2">
      <c r="M43" t="s">
        <v>15</v>
      </c>
    </row>
    <row r="44" spans="2:15" x14ac:dyDescent="0.2">
      <c r="C44" t="s">
        <v>19</v>
      </c>
      <c r="E44" t="s">
        <v>7</v>
      </c>
    </row>
    <row r="45" spans="2:15" x14ac:dyDescent="0.2">
      <c r="E45">
        <v>2004</v>
      </c>
      <c r="F45">
        <v>2005</v>
      </c>
      <c r="G45">
        <v>2006</v>
      </c>
      <c r="H45">
        <v>2007</v>
      </c>
      <c r="I45">
        <v>2008</v>
      </c>
      <c r="J45">
        <v>2009</v>
      </c>
      <c r="K45">
        <v>2010</v>
      </c>
      <c r="L45">
        <v>2011</v>
      </c>
      <c r="M45">
        <v>2012</v>
      </c>
      <c r="N45">
        <v>2013</v>
      </c>
      <c r="O45">
        <v>2014</v>
      </c>
    </row>
    <row r="46" spans="2:15" x14ac:dyDescent="0.2">
      <c r="B46" t="s">
        <v>41</v>
      </c>
      <c r="C46" t="s">
        <v>82</v>
      </c>
      <c r="E46" s="2">
        <v>3548</v>
      </c>
      <c r="F46" s="2">
        <v>3412</v>
      </c>
      <c r="G46" s="2">
        <v>3428</v>
      </c>
      <c r="H46" s="2">
        <v>3258</v>
      </c>
      <c r="I46" s="2">
        <v>3399</v>
      </c>
      <c r="J46" s="2">
        <v>2294.799</v>
      </c>
      <c r="K46" s="2">
        <v>2548</v>
      </c>
      <c r="L46" s="2">
        <v>2586</v>
      </c>
      <c r="M46" s="2">
        <v>2466.636</v>
      </c>
      <c r="N46" s="2">
        <v>2489</v>
      </c>
      <c r="O46" s="2">
        <v>2539.0500000000002</v>
      </c>
    </row>
    <row r="47" spans="2:15" x14ac:dyDescent="0.2">
      <c r="B47" t="s">
        <v>33</v>
      </c>
      <c r="C47" t="s">
        <v>83</v>
      </c>
      <c r="E47" s="2">
        <v>300</v>
      </c>
      <c r="F47" s="2">
        <v>301</v>
      </c>
      <c r="G47" s="2">
        <v>345</v>
      </c>
      <c r="H47" s="2">
        <v>247</v>
      </c>
      <c r="I47" s="2">
        <v>156</v>
      </c>
      <c r="J47" s="2">
        <v>170.209</v>
      </c>
      <c r="K47" s="2">
        <v>145</v>
      </c>
      <c r="L47" s="2">
        <v>0</v>
      </c>
      <c r="M47" s="2">
        <v>0</v>
      </c>
      <c r="N47" s="2">
        <v>0</v>
      </c>
      <c r="O47" s="2">
        <v>0</v>
      </c>
    </row>
    <row r="50" spans="2:15" x14ac:dyDescent="0.2">
      <c r="M50" t="s">
        <v>16</v>
      </c>
    </row>
    <row r="51" spans="2:15" x14ac:dyDescent="0.2">
      <c r="C51" t="s">
        <v>19</v>
      </c>
      <c r="E51" t="s">
        <v>10</v>
      </c>
    </row>
    <row r="52" spans="2:15" x14ac:dyDescent="0.2">
      <c r="E52">
        <v>2004</v>
      </c>
      <c r="F52">
        <v>2005</v>
      </c>
      <c r="G52">
        <v>2006</v>
      </c>
      <c r="H52">
        <v>2007</v>
      </c>
      <c r="I52">
        <v>2008</v>
      </c>
      <c r="J52">
        <v>2009</v>
      </c>
      <c r="K52">
        <v>2010</v>
      </c>
      <c r="L52">
        <v>2011</v>
      </c>
      <c r="M52">
        <v>2012</v>
      </c>
      <c r="N52">
        <v>2013</v>
      </c>
      <c r="O52">
        <v>2014</v>
      </c>
    </row>
    <row r="53" spans="2:15" x14ac:dyDescent="0.2">
      <c r="B53" t="s">
        <v>38</v>
      </c>
      <c r="C53" t="s">
        <v>84</v>
      </c>
      <c r="E53" s="2">
        <v>2260</v>
      </c>
      <c r="F53" s="2">
        <v>2925</v>
      </c>
      <c r="G53" s="2">
        <v>3007</v>
      </c>
      <c r="H53" s="2">
        <v>2846</v>
      </c>
      <c r="I53" s="2">
        <v>3458</v>
      </c>
      <c r="J53" s="2">
        <v>3135.7269999999999</v>
      </c>
      <c r="K53" s="2">
        <v>3207</v>
      </c>
      <c r="L53" s="2">
        <v>3011</v>
      </c>
      <c r="M53" s="2">
        <v>3115</v>
      </c>
      <c r="N53" s="2">
        <v>2896</v>
      </c>
      <c r="O53" s="2">
        <v>3286.2629999999999</v>
      </c>
    </row>
    <row r="54" spans="2:15" x14ac:dyDescent="0.2">
      <c r="B54" t="s">
        <v>42</v>
      </c>
      <c r="C54" t="s">
        <v>85</v>
      </c>
      <c r="E54" s="2">
        <v>1300</v>
      </c>
      <c r="F54" s="2">
        <v>1478</v>
      </c>
      <c r="G54" s="2">
        <v>1598</v>
      </c>
      <c r="H54" s="2">
        <v>1556</v>
      </c>
      <c r="I54" s="2">
        <v>1622</v>
      </c>
      <c r="J54" s="2">
        <v>1412</v>
      </c>
      <c r="K54" s="2">
        <v>1463</v>
      </c>
      <c r="L54" s="2">
        <v>1330</v>
      </c>
      <c r="M54" s="2">
        <v>1439</v>
      </c>
      <c r="N54" s="2">
        <v>1252</v>
      </c>
      <c r="O54" s="2">
        <v>1509.7719999999999</v>
      </c>
    </row>
    <row r="55" spans="2:15" x14ac:dyDescent="0.2">
      <c r="B55" t="s">
        <v>43</v>
      </c>
      <c r="C55" t="s">
        <v>86</v>
      </c>
      <c r="E55" s="2">
        <v>825</v>
      </c>
      <c r="F55" s="2">
        <v>718</v>
      </c>
      <c r="G55" s="2">
        <v>502</v>
      </c>
      <c r="H55" s="2">
        <v>488</v>
      </c>
      <c r="I55" s="2">
        <v>392</v>
      </c>
      <c r="J55" s="2">
        <v>324.452</v>
      </c>
      <c r="K55" s="2">
        <v>309</v>
      </c>
      <c r="L55" s="2">
        <v>195</v>
      </c>
      <c r="M55" s="2">
        <v>145</v>
      </c>
      <c r="N55" s="2">
        <v>148</v>
      </c>
      <c r="O55" s="2">
        <v>162.61099999999999</v>
      </c>
    </row>
    <row r="58" spans="2:15" x14ac:dyDescent="0.2">
      <c r="M58" t="s">
        <v>17</v>
      </c>
    </row>
    <row r="59" spans="2:15" ht="14.25" x14ac:dyDescent="0.2">
      <c r="C59" t="s">
        <v>22</v>
      </c>
      <c r="E59" t="s">
        <v>23</v>
      </c>
    </row>
    <row r="60" spans="2:15" x14ac:dyDescent="0.2">
      <c r="E60">
        <v>2004</v>
      </c>
      <c r="F60">
        <v>2005</v>
      </c>
      <c r="G60">
        <v>2006</v>
      </c>
      <c r="H60">
        <v>2007</v>
      </c>
      <c r="I60">
        <v>2008</v>
      </c>
      <c r="J60">
        <v>2009</v>
      </c>
      <c r="K60">
        <v>2010</v>
      </c>
      <c r="L60">
        <v>2011</v>
      </c>
      <c r="M60">
        <v>2012</v>
      </c>
      <c r="N60">
        <v>2013</v>
      </c>
      <c r="O60">
        <v>2014</v>
      </c>
    </row>
    <row r="61" spans="2:15" x14ac:dyDescent="0.2">
      <c r="B61" t="s">
        <v>36</v>
      </c>
      <c r="C61" t="s">
        <v>87</v>
      </c>
      <c r="E61" s="2">
        <v>1141</v>
      </c>
      <c r="F61" s="2">
        <v>1188</v>
      </c>
      <c r="G61" s="2">
        <v>1199</v>
      </c>
      <c r="H61" s="2">
        <v>1164</v>
      </c>
      <c r="I61" s="2">
        <v>1331</v>
      </c>
      <c r="J61" s="2">
        <v>1298.8109999999999</v>
      </c>
      <c r="K61" s="2">
        <v>1376</v>
      </c>
      <c r="L61" s="2">
        <v>1393</v>
      </c>
      <c r="M61" s="2">
        <v>1305.17</v>
      </c>
      <c r="N61" s="2">
        <v>1268</v>
      </c>
      <c r="O61" s="2">
        <v>1340.0319999999999</v>
      </c>
    </row>
    <row r="62" spans="2:15" x14ac:dyDescent="0.2">
      <c r="B62" t="s">
        <v>39</v>
      </c>
      <c r="C62" t="s">
        <v>88</v>
      </c>
      <c r="E62" s="2">
        <v>1484</v>
      </c>
      <c r="F62" s="2">
        <v>1433</v>
      </c>
      <c r="G62" s="2">
        <v>1447</v>
      </c>
      <c r="H62" s="2">
        <v>1381</v>
      </c>
      <c r="I62" s="2">
        <v>1435</v>
      </c>
      <c r="J62" s="2">
        <v>1011.813</v>
      </c>
      <c r="K62" s="2">
        <v>1086</v>
      </c>
      <c r="L62" s="2">
        <v>1110</v>
      </c>
      <c r="M62" s="2">
        <v>1087.826</v>
      </c>
      <c r="N62" s="2">
        <v>1110</v>
      </c>
      <c r="O62" s="2">
        <v>1105.4829999999999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"/>
  <sheetViews>
    <sheetView workbookViewId="0"/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1"/>
  <dimension ref="A1:A25"/>
  <sheetViews>
    <sheetView tabSelected="1" zoomScaleNormal="100" workbookViewId="0">
      <selection activeCell="F38" sqref="F38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6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2"/>
  <dimension ref="A1:A25"/>
  <sheetViews>
    <sheetView zoomScale="75" workbookViewId="0">
      <selection activeCell="F33" sqref="F33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8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"/>
  <sheetViews>
    <sheetView workbookViewId="0">
      <selection activeCell="K28" sqref="K28"/>
    </sheetView>
  </sheetViews>
  <sheetFormatPr defaultRowHeight="12.75" x14ac:dyDescent="0.2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"/>
  <sheetViews>
    <sheetView workbookViewId="0"/>
  </sheetViews>
  <sheetFormatPr defaultRowHeight="12.75" x14ac:dyDescent="0.2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"/>
  <sheetViews>
    <sheetView workbookViewId="0">
      <selection activeCell="N25" sqref="N25"/>
    </sheetView>
  </sheetViews>
  <sheetFormatPr defaultRowHeight="12.75" x14ac:dyDescent="0.2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F82"/>
  <sheetViews>
    <sheetView workbookViewId="0"/>
  </sheetViews>
  <sheetFormatPr defaultRowHeight="12.75" x14ac:dyDescent="0.2"/>
  <cols>
    <col min="1" max="1" width="21.28515625" customWidth="1"/>
    <col min="2" max="2" width="41.5703125" customWidth="1"/>
    <col min="3" max="3" width="15.85546875" style="15" bestFit="1" customWidth="1"/>
    <col min="4" max="4" width="12.42578125" bestFit="1" customWidth="1"/>
    <col min="5" max="5" width="12.5703125" bestFit="1" customWidth="1"/>
  </cols>
  <sheetData>
    <row r="1" spans="1:5" ht="20.25" x14ac:dyDescent="0.3">
      <c r="B1" s="1" t="s">
        <v>3</v>
      </c>
      <c r="C1" s="14">
        <v>2014</v>
      </c>
    </row>
    <row r="2" spans="1:5" x14ac:dyDescent="0.2">
      <c r="B2" s="1"/>
    </row>
    <row r="3" spans="1:5" x14ac:dyDescent="0.2">
      <c r="A3" t="s">
        <v>57</v>
      </c>
      <c r="B3" t="s">
        <v>110</v>
      </c>
      <c r="C3" s="15" t="e">
        <f>#REF!</f>
        <v>#REF!</v>
      </c>
      <c r="D3" s="6" t="e">
        <f>+C3/C$7*100</f>
        <v>#REF!</v>
      </c>
    </row>
    <row r="4" spans="1:5" x14ac:dyDescent="0.2">
      <c r="A4" t="s">
        <v>55</v>
      </c>
      <c r="B4" t="s">
        <v>89</v>
      </c>
      <c r="C4" s="15" t="e">
        <f>#REF!</f>
        <v>#REF!</v>
      </c>
      <c r="D4" s="6" t="e">
        <f>+C4/C$7*100</f>
        <v>#REF!</v>
      </c>
    </row>
    <row r="5" spans="1:5" x14ac:dyDescent="0.2">
      <c r="A5" t="s">
        <v>33</v>
      </c>
      <c r="B5" t="s">
        <v>90</v>
      </c>
      <c r="C5" s="15" t="e">
        <f>#REF!</f>
        <v>#REF!</v>
      </c>
      <c r="D5" s="6" t="e">
        <f>+C5/C$7*100</f>
        <v>#REF!</v>
      </c>
    </row>
    <row r="6" spans="1:5" x14ac:dyDescent="0.2">
      <c r="A6" t="s">
        <v>56</v>
      </c>
      <c r="B6" t="s">
        <v>91</v>
      </c>
      <c r="C6" s="15" t="e">
        <f>+#REF!</f>
        <v>#REF!</v>
      </c>
      <c r="D6" s="6" t="e">
        <f>+C6/C$7*100</f>
        <v>#REF!</v>
      </c>
      <c r="E6" t="e">
        <f>SUM(D2:D6)</f>
        <v>#REF!</v>
      </c>
    </row>
    <row r="7" spans="1:5" x14ac:dyDescent="0.2">
      <c r="C7" s="15" t="e">
        <f>SUM(C3:C6)</f>
        <v>#REF!</v>
      </c>
      <c r="D7" s="6" t="e">
        <f>+C7/C$7*100</f>
        <v>#REF!</v>
      </c>
    </row>
    <row r="9" spans="1:5" x14ac:dyDescent="0.2">
      <c r="B9" s="1" t="s">
        <v>4</v>
      </c>
    </row>
    <row r="11" spans="1:5" x14ac:dyDescent="0.2">
      <c r="A11" t="s">
        <v>57</v>
      </c>
      <c r="B11" t="s">
        <v>110</v>
      </c>
      <c r="C11" s="15" t="e">
        <f>#REF!</f>
        <v>#REF!</v>
      </c>
      <c r="D11" s="6" t="e">
        <f t="shared" ref="D11:D16" si="0">+C11/C$16*100</f>
        <v>#REF!</v>
      </c>
    </row>
    <row r="12" spans="1:5" x14ac:dyDescent="0.2">
      <c r="A12" t="s">
        <v>55</v>
      </c>
      <c r="B12" t="s">
        <v>89</v>
      </c>
      <c r="C12" s="15" t="e">
        <f>#REF!</f>
        <v>#REF!</v>
      </c>
      <c r="D12" s="6" t="e">
        <f t="shared" si="0"/>
        <v>#REF!</v>
      </c>
    </row>
    <row r="13" spans="1:5" x14ac:dyDescent="0.2">
      <c r="A13" t="s">
        <v>41</v>
      </c>
      <c r="B13" t="s">
        <v>92</v>
      </c>
      <c r="C13" s="15" t="e">
        <f>+#REF!+#REF!+#REF!+#REF!</f>
        <v>#REF!</v>
      </c>
      <c r="D13" s="6" t="e">
        <f t="shared" si="0"/>
        <v>#REF!</v>
      </c>
    </row>
    <row r="14" spans="1:5" x14ac:dyDescent="0.2">
      <c r="A14" t="s">
        <v>39</v>
      </c>
      <c r="B14" t="s">
        <v>88</v>
      </c>
      <c r="C14" s="15" t="e">
        <f>+#REF!</f>
        <v>#REF!</v>
      </c>
      <c r="D14" s="6" t="e">
        <f t="shared" si="0"/>
        <v>#REF!</v>
      </c>
    </row>
    <row r="15" spans="1:5" x14ac:dyDescent="0.2">
      <c r="A15" t="s">
        <v>56</v>
      </c>
      <c r="B15" t="s">
        <v>93</v>
      </c>
      <c r="C15" s="15" t="e">
        <f>+#REF!+#REF!+#REF!+#REF!</f>
        <v>#REF!</v>
      </c>
      <c r="D15" s="6" t="e">
        <f t="shared" si="0"/>
        <v>#REF!</v>
      </c>
      <c r="E15" s="2" t="e">
        <f>SUM(D11:D15)</f>
        <v>#REF!</v>
      </c>
    </row>
    <row r="16" spans="1:5" x14ac:dyDescent="0.2">
      <c r="C16" s="15" t="e">
        <f>SUM(C11:C15)</f>
        <v>#REF!</v>
      </c>
      <c r="D16" s="6" t="e">
        <f t="shared" si="0"/>
        <v>#REF!</v>
      </c>
    </row>
    <row r="18" spans="1:5" x14ac:dyDescent="0.2">
      <c r="B18" s="1" t="s">
        <v>24</v>
      </c>
    </row>
    <row r="20" spans="1:5" x14ac:dyDescent="0.2">
      <c r="A20" t="s">
        <v>57</v>
      </c>
      <c r="B20" t="s">
        <v>110</v>
      </c>
      <c r="C20" s="15" t="e">
        <f>+#REF!</f>
        <v>#REF!</v>
      </c>
      <c r="D20" s="6" t="e">
        <f t="shared" ref="D20:D25" si="1">+C20/C$25*100</f>
        <v>#REF!</v>
      </c>
    </row>
    <row r="21" spans="1:5" x14ac:dyDescent="0.2">
      <c r="A21" t="s">
        <v>55</v>
      </c>
      <c r="B21" t="s">
        <v>89</v>
      </c>
      <c r="C21" s="15" t="e">
        <f>+#REF!</f>
        <v>#REF!</v>
      </c>
      <c r="D21" s="6" t="e">
        <f t="shared" si="1"/>
        <v>#REF!</v>
      </c>
    </row>
    <row r="22" spans="1:5" x14ac:dyDescent="0.2">
      <c r="A22" t="s">
        <v>36</v>
      </c>
      <c r="B22" t="s">
        <v>87</v>
      </c>
      <c r="C22" s="15" t="e">
        <f>+#REF!</f>
        <v>#REF!</v>
      </c>
      <c r="D22" s="6" t="e">
        <f t="shared" si="1"/>
        <v>#REF!</v>
      </c>
    </row>
    <row r="23" spans="1:5" x14ac:dyDescent="0.2">
      <c r="A23" t="s">
        <v>58</v>
      </c>
      <c r="B23" t="s">
        <v>94</v>
      </c>
      <c r="C23" s="15" t="e">
        <f>+#REF!</f>
        <v>#REF!</v>
      </c>
      <c r="D23" s="6" t="e">
        <f t="shared" si="1"/>
        <v>#REF!</v>
      </c>
    </row>
    <row r="24" spans="1:5" x14ac:dyDescent="0.2">
      <c r="A24" t="s">
        <v>56</v>
      </c>
      <c r="B24" t="s">
        <v>93</v>
      </c>
      <c r="C24" s="15" t="e">
        <f>+#REF!+#REF!</f>
        <v>#REF!</v>
      </c>
      <c r="D24" s="6" t="e">
        <f t="shared" si="1"/>
        <v>#REF!</v>
      </c>
      <c r="E24" s="6" t="e">
        <f>SUM(D20:D24)</f>
        <v>#REF!</v>
      </c>
    </row>
    <row r="25" spans="1:5" x14ac:dyDescent="0.2">
      <c r="C25" s="15" t="e">
        <f>SUM(C20:C24)</f>
        <v>#REF!</v>
      </c>
      <c r="D25" s="6" t="e">
        <f t="shared" si="1"/>
        <v>#REF!</v>
      </c>
    </row>
    <row r="27" spans="1:5" x14ac:dyDescent="0.2">
      <c r="B27" s="1" t="s">
        <v>25</v>
      </c>
    </row>
    <row r="29" spans="1:5" x14ac:dyDescent="0.2">
      <c r="A29" t="s">
        <v>57</v>
      </c>
      <c r="B29" t="s">
        <v>110</v>
      </c>
      <c r="C29" s="15" t="e">
        <f>+#REF!</f>
        <v>#REF!</v>
      </c>
      <c r="D29" s="6" t="e">
        <f t="shared" ref="D29:D37" si="2">+C29/C$37*100</f>
        <v>#REF!</v>
      </c>
    </row>
    <row r="30" spans="1:5" x14ac:dyDescent="0.2">
      <c r="A30" t="s">
        <v>55</v>
      </c>
      <c r="B30" t="s">
        <v>89</v>
      </c>
      <c r="C30" s="15" t="e">
        <f>+#REF!</f>
        <v>#REF!</v>
      </c>
      <c r="D30" s="6" t="e">
        <f t="shared" si="2"/>
        <v>#REF!</v>
      </c>
    </row>
    <row r="31" spans="1:5" x14ac:dyDescent="0.2">
      <c r="A31" t="s">
        <v>59</v>
      </c>
      <c r="B31" t="s">
        <v>95</v>
      </c>
      <c r="C31" s="15" t="e">
        <f>+#REF!</f>
        <v>#REF!</v>
      </c>
      <c r="D31" s="6" t="e">
        <f t="shared" si="2"/>
        <v>#REF!</v>
      </c>
    </row>
    <row r="32" spans="1:5" x14ac:dyDescent="0.2">
      <c r="A32" t="s">
        <v>60</v>
      </c>
      <c r="B32" t="s">
        <v>111</v>
      </c>
      <c r="C32" s="15" t="e">
        <f>+#REF!</f>
        <v>#REF!</v>
      </c>
      <c r="D32" s="6" t="e">
        <f t="shared" si="2"/>
        <v>#REF!</v>
      </c>
      <c r="E32" s="6"/>
    </row>
    <row r="33" spans="1:5" x14ac:dyDescent="0.2">
      <c r="A33" t="s">
        <v>43</v>
      </c>
      <c r="B33" t="s">
        <v>96</v>
      </c>
      <c r="C33" s="15" t="e">
        <f>+#REF!+#REF!+#REF!</f>
        <v>#REF!</v>
      </c>
      <c r="D33" s="6" t="e">
        <f t="shared" si="2"/>
        <v>#REF!</v>
      </c>
    </row>
    <row r="34" spans="1:5" x14ac:dyDescent="0.2">
      <c r="A34" t="s">
        <v>40</v>
      </c>
      <c r="B34" t="s">
        <v>97</v>
      </c>
      <c r="C34" s="15" t="e">
        <f>+#REF!</f>
        <v>#REF!</v>
      </c>
      <c r="D34" s="6" t="e">
        <f t="shared" si="2"/>
        <v>#REF!</v>
      </c>
    </row>
    <row r="35" spans="1:5" x14ac:dyDescent="0.2">
      <c r="A35" t="s">
        <v>61</v>
      </c>
      <c r="B35" t="s">
        <v>98</v>
      </c>
      <c r="C35" s="15" t="e">
        <f>+#REF!</f>
        <v>#REF!</v>
      </c>
      <c r="D35" s="6" t="e">
        <f t="shared" si="2"/>
        <v>#REF!</v>
      </c>
    </row>
    <row r="36" spans="1:5" x14ac:dyDescent="0.2">
      <c r="A36" t="s">
        <v>56</v>
      </c>
      <c r="B36" t="s">
        <v>93</v>
      </c>
      <c r="C36" s="15" t="e">
        <f>+#REF!+#REF!+#REF!+#REF!+#REF!</f>
        <v>#REF!</v>
      </c>
      <c r="D36" s="6" t="e">
        <f t="shared" si="2"/>
        <v>#REF!</v>
      </c>
      <c r="E36" s="6" t="e">
        <f>SUM(D29:D36)</f>
        <v>#REF!</v>
      </c>
    </row>
    <row r="37" spans="1:5" x14ac:dyDescent="0.2">
      <c r="C37" s="15" t="e">
        <f>SUM(C29:C36)</f>
        <v>#REF!</v>
      </c>
      <c r="D37" s="6" t="e">
        <f t="shared" si="2"/>
        <v>#REF!</v>
      </c>
    </row>
    <row r="39" spans="1:5" x14ac:dyDescent="0.2">
      <c r="B39" s="1" t="s">
        <v>2</v>
      </c>
    </row>
    <row r="41" spans="1:5" x14ac:dyDescent="0.2">
      <c r="B41" t="s">
        <v>110</v>
      </c>
      <c r="C41" s="15" t="e">
        <f>+#REF!</f>
        <v>#REF!</v>
      </c>
    </row>
    <row r="42" spans="1:5" x14ac:dyDescent="0.2">
      <c r="B42" t="s">
        <v>89</v>
      </c>
      <c r="C42" s="15" t="e">
        <f>+#REF!</f>
        <v>#REF!</v>
      </c>
    </row>
    <row r="43" spans="1:5" x14ac:dyDescent="0.2">
      <c r="B43" t="s">
        <v>0</v>
      </c>
      <c r="C43" s="15" t="e">
        <f>+#REF!</f>
        <v>#REF!</v>
      </c>
    </row>
    <row r="46" spans="1:5" x14ac:dyDescent="0.2">
      <c r="B46" s="1" t="s">
        <v>26</v>
      </c>
    </row>
    <row r="47" spans="1:5" x14ac:dyDescent="0.2">
      <c r="A47" t="s">
        <v>57</v>
      </c>
      <c r="B47" t="s">
        <v>110</v>
      </c>
      <c r="C47" s="15" t="e">
        <f>+#REF!</f>
        <v>#REF!</v>
      </c>
      <c r="D47" s="6" t="e">
        <f>+C47/C$50*100</f>
        <v>#REF!</v>
      </c>
    </row>
    <row r="48" spans="1:5" x14ac:dyDescent="0.2">
      <c r="A48" t="s">
        <v>55</v>
      </c>
      <c r="B48" t="s">
        <v>89</v>
      </c>
      <c r="C48" s="15" t="e">
        <f>+#REF!</f>
        <v>#REF!</v>
      </c>
      <c r="D48" s="6" t="e">
        <f>+C48/C$50*100</f>
        <v>#REF!</v>
      </c>
    </row>
    <row r="49" spans="1:6" x14ac:dyDescent="0.2">
      <c r="A49" t="s">
        <v>69</v>
      </c>
      <c r="B49" t="s">
        <v>114</v>
      </c>
      <c r="C49" s="15" t="e">
        <f>+#REF!+#REF!</f>
        <v>#REF!</v>
      </c>
      <c r="D49" s="6" t="e">
        <f>+C49/C$50*100</f>
        <v>#REF!</v>
      </c>
      <c r="E49" s="6" t="e">
        <f>SUM(D47:D49)</f>
        <v>#REF!</v>
      </c>
    </row>
    <row r="50" spans="1:6" x14ac:dyDescent="0.2">
      <c r="C50" s="15" t="e">
        <f>SUM(C47:C49)</f>
        <v>#REF!</v>
      </c>
      <c r="D50" s="6" t="e">
        <f>+C50/C$50*100</f>
        <v>#REF!</v>
      </c>
    </row>
    <row r="53" spans="1:6" x14ac:dyDescent="0.2">
      <c r="B53" s="1" t="s">
        <v>27</v>
      </c>
    </row>
    <row r="54" spans="1:6" x14ac:dyDescent="0.2">
      <c r="F54" t="s">
        <v>8</v>
      </c>
    </row>
    <row r="55" spans="1:6" x14ac:dyDescent="0.2">
      <c r="A55" t="s">
        <v>63</v>
      </c>
      <c r="B55" t="s">
        <v>99</v>
      </c>
      <c r="C55" s="15" t="e">
        <f>+#REF!</f>
        <v>#REF!</v>
      </c>
      <c r="D55" t="e">
        <f>+C55/C62</f>
        <v>#REF!</v>
      </c>
      <c r="F55" s="10" t="e">
        <f>+C55/1000</f>
        <v>#REF!</v>
      </c>
    </row>
    <row r="56" spans="1:6" x14ac:dyDescent="0.2">
      <c r="A56" t="s">
        <v>62</v>
      </c>
      <c r="B56" t="s">
        <v>100</v>
      </c>
      <c r="C56" s="15" t="e">
        <f>+#REF!</f>
        <v>#REF!</v>
      </c>
      <c r="D56" t="e">
        <f>+C56/C62</f>
        <v>#REF!</v>
      </c>
      <c r="F56" s="10" t="e">
        <f t="shared" ref="F56:F61" si="3">+C56/1000</f>
        <v>#REF!</v>
      </c>
    </row>
    <row r="57" spans="1:6" x14ac:dyDescent="0.2">
      <c r="A57" t="s">
        <v>64</v>
      </c>
      <c r="B57" t="s">
        <v>101</v>
      </c>
      <c r="C57" s="15" t="e">
        <f>+#REF!</f>
        <v>#REF!</v>
      </c>
      <c r="D57" t="e">
        <f>+C57/C62</f>
        <v>#REF!</v>
      </c>
      <c r="F57" s="10" t="e">
        <f t="shared" si="3"/>
        <v>#REF!</v>
      </c>
    </row>
    <row r="58" spans="1:6" x14ac:dyDescent="0.2">
      <c r="A58" t="s">
        <v>65</v>
      </c>
      <c r="B58" t="s">
        <v>102</v>
      </c>
      <c r="C58" s="15" t="e">
        <f>+#REF!</f>
        <v>#REF!</v>
      </c>
      <c r="D58" t="e">
        <f>+C58/C62</f>
        <v>#REF!</v>
      </c>
      <c r="F58" s="10" t="e">
        <f t="shared" si="3"/>
        <v>#REF!</v>
      </c>
    </row>
    <row r="59" spans="1:6" x14ac:dyDescent="0.2">
      <c r="A59" t="s">
        <v>103</v>
      </c>
      <c r="B59" t="s">
        <v>104</v>
      </c>
      <c r="C59" s="15" t="e">
        <f>+#REF!</f>
        <v>#REF!</v>
      </c>
      <c r="D59" t="e">
        <f>+C59/C62</f>
        <v>#REF!</v>
      </c>
      <c r="F59" s="10" t="e">
        <f t="shared" si="3"/>
        <v>#REF!</v>
      </c>
    </row>
    <row r="60" spans="1:6" x14ac:dyDescent="0.2">
      <c r="A60" t="s">
        <v>67</v>
      </c>
      <c r="B60" t="s">
        <v>112</v>
      </c>
      <c r="C60" s="15" t="e">
        <f>+#REF!</f>
        <v>#REF!</v>
      </c>
      <c r="D60" t="e">
        <f>+C60/C62</f>
        <v>#REF!</v>
      </c>
      <c r="F60" s="10" t="e">
        <f t="shared" si="3"/>
        <v>#REF!</v>
      </c>
    </row>
    <row r="61" spans="1:6" x14ac:dyDescent="0.2">
      <c r="A61" t="s">
        <v>68</v>
      </c>
      <c r="B61" t="s">
        <v>113</v>
      </c>
      <c r="C61" s="15" t="e">
        <f>+#REF!</f>
        <v>#REF!</v>
      </c>
      <c r="D61" t="e">
        <f>+C61/C62</f>
        <v>#REF!</v>
      </c>
      <c r="E61" s="6" t="e">
        <f>SUM(D55:D61)</f>
        <v>#REF!</v>
      </c>
      <c r="F61" s="10" t="e">
        <f t="shared" si="3"/>
        <v>#REF!</v>
      </c>
    </row>
    <row r="62" spans="1:6" x14ac:dyDescent="0.2">
      <c r="C62" s="15" t="e">
        <f>SUM(C55:C61)</f>
        <v>#REF!</v>
      </c>
      <c r="D62" t="e">
        <f>SUM(D55:D61)</f>
        <v>#REF!</v>
      </c>
      <c r="F62" s="10"/>
    </row>
    <row r="63" spans="1:6" x14ac:dyDescent="0.2">
      <c r="F63" s="10"/>
    </row>
    <row r="64" spans="1:6" x14ac:dyDescent="0.2">
      <c r="B64" s="1" t="s">
        <v>28</v>
      </c>
      <c r="F64" s="10"/>
    </row>
    <row r="65" spans="1:6" x14ac:dyDescent="0.2">
      <c r="F65" s="10"/>
    </row>
    <row r="66" spans="1:6" x14ac:dyDescent="0.2">
      <c r="A66" t="s">
        <v>63</v>
      </c>
      <c r="B66" s="13" t="s">
        <v>99</v>
      </c>
      <c r="C66" s="15" t="e">
        <f>+#REF!</f>
        <v>#REF!</v>
      </c>
      <c r="D66" t="e">
        <f>+C66/C73</f>
        <v>#REF!</v>
      </c>
      <c r="F66" s="10" t="e">
        <f>+C66/1000</f>
        <v>#REF!</v>
      </c>
    </row>
    <row r="67" spans="1:6" x14ac:dyDescent="0.2">
      <c r="A67" t="s">
        <v>62</v>
      </c>
      <c r="B67" s="13" t="s">
        <v>100</v>
      </c>
      <c r="C67" s="15" t="e">
        <f>+#REF!</f>
        <v>#REF!</v>
      </c>
      <c r="D67" t="e">
        <f>+C67/C73</f>
        <v>#REF!</v>
      </c>
      <c r="F67" s="10" t="e">
        <f t="shared" ref="F67:F72" si="4">+C67/1000</f>
        <v>#REF!</v>
      </c>
    </row>
    <row r="68" spans="1:6" x14ac:dyDescent="0.2">
      <c r="A68" t="s">
        <v>64</v>
      </c>
      <c r="B68" s="13" t="s">
        <v>101</v>
      </c>
      <c r="C68" s="15" t="e">
        <f>+#REF!</f>
        <v>#REF!</v>
      </c>
      <c r="D68" t="e">
        <f>+C68/C73</f>
        <v>#REF!</v>
      </c>
      <c r="F68" s="10" t="e">
        <f t="shared" si="4"/>
        <v>#REF!</v>
      </c>
    </row>
    <row r="69" spans="1:6" x14ac:dyDescent="0.2">
      <c r="A69" t="s">
        <v>65</v>
      </c>
      <c r="B69" s="13" t="s">
        <v>102</v>
      </c>
      <c r="C69" s="15" t="e">
        <f>+#REF!</f>
        <v>#REF!</v>
      </c>
      <c r="D69" t="e">
        <f>+C69/C73</f>
        <v>#REF!</v>
      </c>
      <c r="F69" s="10" t="e">
        <f t="shared" si="4"/>
        <v>#REF!</v>
      </c>
    </row>
    <row r="70" spans="1:6" x14ac:dyDescent="0.2">
      <c r="A70" t="s">
        <v>66</v>
      </c>
      <c r="B70" s="13" t="s">
        <v>104</v>
      </c>
      <c r="C70" s="15" t="e">
        <f>+#REF!</f>
        <v>#REF!</v>
      </c>
      <c r="D70" t="e">
        <f>+C70/C73</f>
        <v>#REF!</v>
      </c>
      <c r="F70" s="10" t="e">
        <f t="shared" si="4"/>
        <v>#REF!</v>
      </c>
    </row>
    <row r="71" spans="1:6" x14ac:dyDescent="0.2">
      <c r="A71" t="s">
        <v>67</v>
      </c>
      <c r="B71" s="13" t="s">
        <v>105</v>
      </c>
      <c r="C71" s="15" t="e">
        <f>+#REF!</f>
        <v>#REF!</v>
      </c>
      <c r="D71" t="e">
        <f>+C71/C73</f>
        <v>#REF!</v>
      </c>
      <c r="F71" s="10" t="e">
        <f t="shared" si="4"/>
        <v>#REF!</v>
      </c>
    </row>
    <row r="72" spans="1:6" x14ac:dyDescent="0.2">
      <c r="A72" t="s">
        <v>68</v>
      </c>
      <c r="B72" s="13" t="s">
        <v>106</v>
      </c>
      <c r="C72" s="15" t="e">
        <f>+#REF!</f>
        <v>#REF!</v>
      </c>
      <c r="D72" t="e">
        <f>+C72/C73</f>
        <v>#REF!</v>
      </c>
      <c r="E72" s="6" t="e">
        <f>SUM(D66:D72)</f>
        <v>#REF!</v>
      </c>
      <c r="F72" s="10" t="e">
        <f t="shared" si="4"/>
        <v>#REF!</v>
      </c>
    </row>
    <row r="73" spans="1:6" x14ac:dyDescent="0.2">
      <c r="C73" s="15" t="e">
        <f>SUM(C66:C72)</f>
        <v>#REF!</v>
      </c>
      <c r="D73" t="e">
        <f>SUM(D66:D72)</f>
        <v>#REF!</v>
      </c>
    </row>
    <row r="75" spans="1:6" x14ac:dyDescent="0.2">
      <c r="B75" s="1" t="s">
        <v>29</v>
      </c>
    </row>
    <row r="77" spans="1:6" x14ac:dyDescent="0.2">
      <c r="A77" t="s">
        <v>35</v>
      </c>
      <c r="B77" s="7" t="s">
        <v>107</v>
      </c>
      <c r="C77" s="15" t="e">
        <f>+#REF!</f>
        <v>#REF!</v>
      </c>
      <c r="D77" s="6" t="e">
        <f t="shared" ref="D77:D82" si="5">+C77/C$82*100</f>
        <v>#REF!</v>
      </c>
    </row>
    <row r="78" spans="1:6" x14ac:dyDescent="0.2">
      <c r="A78" t="s">
        <v>34</v>
      </c>
      <c r="B78" s="8" t="s">
        <v>108</v>
      </c>
      <c r="C78" s="15" t="e">
        <f>+#REF!</f>
        <v>#REF!</v>
      </c>
      <c r="D78" s="6" t="e">
        <f t="shared" si="5"/>
        <v>#REF!</v>
      </c>
    </row>
    <row r="79" spans="1:6" x14ac:dyDescent="0.2">
      <c r="A79" t="s">
        <v>37</v>
      </c>
      <c r="B79" s="8" t="s">
        <v>109</v>
      </c>
      <c r="C79" s="15" t="e">
        <f>+#REF!</f>
        <v>#REF!</v>
      </c>
      <c r="D79" s="6" t="e">
        <f t="shared" si="5"/>
        <v>#REF!</v>
      </c>
    </row>
    <row r="80" spans="1:6" x14ac:dyDescent="0.2">
      <c r="A80" t="s">
        <v>115</v>
      </c>
      <c r="B80" s="11" t="s">
        <v>116</v>
      </c>
      <c r="C80" s="15" t="e">
        <f>+#REF!+#REF!+#REF!+#REF!+#REF!</f>
        <v>#REF!</v>
      </c>
      <c r="D80" s="6" t="e">
        <f t="shared" si="5"/>
        <v>#REF!</v>
      </c>
    </row>
    <row r="81" spans="1:5" x14ac:dyDescent="0.2">
      <c r="A81" t="s">
        <v>41</v>
      </c>
      <c r="B81" s="9" t="s">
        <v>92</v>
      </c>
      <c r="C81" s="15" t="e">
        <f>+#REF!</f>
        <v>#REF!</v>
      </c>
      <c r="D81" s="6" t="e">
        <f t="shared" si="5"/>
        <v>#REF!</v>
      </c>
      <c r="E81" s="6" t="e">
        <f>SUM(D77:D81)</f>
        <v>#REF!</v>
      </c>
    </row>
    <row r="82" spans="1:5" x14ac:dyDescent="0.2">
      <c r="C82" s="15" t="e">
        <f>SUM(C77:C81)</f>
        <v>#REF!</v>
      </c>
      <c r="D82" s="6" t="e">
        <f t="shared" si="5"/>
        <v>#REF!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workbookViewId="0"/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"/>
  <sheetViews>
    <sheetView workbookViewId="0"/>
  </sheetViews>
  <sheetFormatPr defaultRowHeight="12.75" x14ac:dyDescent="0.2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d-gr</vt:lpstr>
      <vt:lpstr>6(g1)</vt:lpstr>
      <vt:lpstr>8(g2)</vt:lpstr>
      <vt:lpstr>10(g3,4)</vt:lpstr>
      <vt:lpstr>12(g5,6)</vt:lpstr>
      <vt:lpstr>14(g7)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hosek2858</cp:lastModifiedBy>
  <cp:lastPrinted>2015-05-21T08:07:33Z</cp:lastPrinted>
  <dcterms:created xsi:type="dcterms:W3CDTF">2000-04-17T09:10:53Z</dcterms:created>
  <dcterms:modified xsi:type="dcterms:W3CDTF">2015-10-06T10:33:38Z</dcterms:modified>
</cp:coreProperties>
</file>