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petra_dolejsova_czso_cz/Documents/HOME/PUBLIKACE/PRŮVODCE/PRŮVODCE_2025/"/>
    </mc:Choice>
  </mc:AlternateContent>
  <xr:revisionPtr revIDLastSave="1" documentId="11_9FE55830920429F43E1BB10359425A1A9CBECCA3" xr6:coauthVersionLast="47" xr6:coauthVersionMax="47" xr10:uidLastSave="{AA62CCFC-5C8B-481F-8583-BA04B4C17E1F}"/>
  <bookViews>
    <workbookView xWindow="28680" yWindow="-900" windowWidth="29040" windowHeight="15720" xr2:uid="{00000000-000D-0000-FFFF-FFFF00000000}"/>
  </bookViews>
  <sheets>
    <sheet name="101" sheetId="14" r:id="rId1"/>
  </sheets>
  <definedNames>
    <definedName name="_xlnm.Print_Titles" localSheetId="0">'101'!$1:$2</definedName>
    <definedName name="_xlnm.Print_Area" localSheetId="0">'101'!$A$1:$T$118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4" l="1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B49" i="14"/>
  <c r="S81" i="14" l="1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 l="1"/>
  <c r="C81" i="14" l="1"/>
</calcChain>
</file>

<file path=xl/sharedStrings.xml><?xml version="1.0" encoding="utf-8"?>
<sst xmlns="http://schemas.openxmlformats.org/spreadsheetml/2006/main" count="265" uniqueCount="129">
  <si>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</si>
  <si>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</si>
  <si>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</si>
  <si>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</si>
  <si>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</si>
  <si>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</si>
  <si>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</si>
  <si>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</si>
  <si>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</si>
  <si>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</si>
  <si>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</si>
  <si>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</si>
  <si>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</si>
  <si>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</si>
  <si>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</si>
  <si>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</si>
  <si>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</si>
  <si>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Počet katastrů</t>
  </si>
  <si>
    <t>Živě narození celkem</t>
  </si>
  <si>
    <t>Zemřelí celkem</t>
  </si>
  <si>
    <t>Přirozený přírůstek celkem</t>
  </si>
  <si>
    <t>Počet podnikatelských subjektů celkem</t>
  </si>
  <si>
    <t>Počet obcí</t>
  </si>
  <si>
    <t>Výměra celkem</t>
  </si>
  <si>
    <t xml:space="preserve">orná půda </t>
  </si>
  <si>
    <t xml:space="preserve">zahrady </t>
  </si>
  <si>
    <t xml:space="preserve">ovocné sady </t>
  </si>
  <si>
    <t xml:space="preserve">trvalé travní porosty </t>
  </si>
  <si>
    <t xml:space="preserve">zemědělská půda </t>
  </si>
  <si>
    <t xml:space="preserve">lesní půda </t>
  </si>
  <si>
    <t xml:space="preserve">vodní plochy </t>
  </si>
  <si>
    <t xml:space="preserve">zastavěné plochy </t>
  </si>
  <si>
    <t>muži</t>
  </si>
  <si>
    <t>ženy</t>
  </si>
  <si>
    <t>průmysl</t>
  </si>
  <si>
    <t xml:space="preserve">stavebnictví </t>
  </si>
  <si>
    <t>obchodní společnosti</t>
  </si>
  <si>
    <t>z toho: akciové společnosti</t>
  </si>
  <si>
    <t>Přistěhovalí</t>
  </si>
  <si>
    <t>Vystěhovalí</t>
  </si>
  <si>
    <t>Přírůstek stěhováním</t>
  </si>
  <si>
    <t>Celkový přírůstek</t>
  </si>
  <si>
    <t>Sňatky</t>
  </si>
  <si>
    <t>Rozvody</t>
  </si>
  <si>
    <t xml:space="preserve">nezemědělská půda </t>
  </si>
  <si>
    <t>ostatní plochy</t>
  </si>
  <si>
    <t>Počet obyvatel ve městech</t>
  </si>
  <si>
    <t>Podíl městského obyvatelstva</t>
  </si>
  <si>
    <t>Průměrný věk</t>
  </si>
  <si>
    <t>svobodná povolání</t>
  </si>
  <si>
    <t>zemědělský podnikatel</t>
  </si>
  <si>
    <t>živnostníci</t>
  </si>
  <si>
    <t>obchodní činnost</t>
  </si>
  <si>
    <t>vzdělávání, zdravotní a sociální péče</t>
  </si>
  <si>
    <t>bez zaměstnanců</t>
  </si>
  <si>
    <t xml:space="preserve">Počet částí obce </t>
  </si>
  <si>
    <t>Počet obcí se statutem města</t>
  </si>
  <si>
    <t>Počet obcí se statutem městyse</t>
  </si>
  <si>
    <t>Průměrný věk celkem</t>
  </si>
  <si>
    <t>Index stáří (%)</t>
  </si>
  <si>
    <t xml:space="preserve">zemědělství, lesnictví, rybářství </t>
  </si>
  <si>
    <t>doprava a skladování</t>
  </si>
  <si>
    <t>Počet bydlících obyvatel celkem</t>
  </si>
  <si>
    <t>stravování, pohostinství a ubytování</t>
  </si>
  <si>
    <t>fyzické osoby</t>
  </si>
  <si>
    <t>právnické osoby</t>
  </si>
  <si>
    <t>družstva</t>
  </si>
  <si>
    <t>neuvedeno</t>
  </si>
  <si>
    <t>Bytová výstavba</t>
  </si>
  <si>
    <t>Jihočeský kraj</t>
  </si>
  <si>
    <t>veřejná správa, obrana, soc. zabezpečení</t>
  </si>
  <si>
    <t xml:space="preserve"> - </t>
  </si>
  <si>
    <t>spol. s ručením omezeným</t>
  </si>
  <si>
    <t>Počet základních sídelních jednotek vč. dílů</t>
  </si>
  <si>
    <t>počet  zařízení</t>
  </si>
  <si>
    <t>pokoje</t>
  </si>
  <si>
    <t>lůžka</t>
  </si>
  <si>
    <t>místa pro stany a karavany</t>
  </si>
  <si>
    <t>hosté celkem</t>
  </si>
  <si>
    <t>rezidenti</t>
  </si>
  <si>
    <t>nerezidenti</t>
  </si>
  <si>
    <t>přenocování celkem</t>
  </si>
  <si>
    <t>kapacity hromadných ubytovacích zařízení</t>
  </si>
  <si>
    <t>průměrný počet přenocování (noci)</t>
  </si>
  <si>
    <t>podíl nezaměstnaných osob – celkem</t>
  </si>
  <si>
    <t>podíl nezaměstnaných osob – muži</t>
  </si>
  <si>
    <t>podíl nezaměstnaných osob – ženy</t>
  </si>
  <si>
    <t>Vybrané údaje podle správních obvodech obcí s rozšířenou působností</t>
  </si>
  <si>
    <t>z toho:  podle odvětví hlavní činnosti (CZ-NACE)</t>
  </si>
  <si>
    <t>z toho: podle právní formy</t>
  </si>
  <si>
    <t>z toho: podle kategorie počtu zaměstnanců</t>
  </si>
  <si>
    <r>
      <t>Hustota obyvatelstva na 1 km</t>
    </r>
    <r>
      <rPr>
        <vertAlign val="superscript"/>
        <sz val="8"/>
        <color indexed="8"/>
        <rFont val="Arial"/>
        <family val="2"/>
        <charset val="238"/>
      </rPr>
      <t>2</t>
    </r>
  </si>
  <si>
    <r>
      <t>Hustota obyvatelstva na 1 km</t>
    </r>
    <r>
      <rPr>
        <vertAlign val="superscript"/>
        <sz val="8"/>
        <rFont val="Arial"/>
        <family val="2"/>
        <charset val="238"/>
      </rPr>
      <t>2</t>
    </r>
  </si>
  <si>
    <t>Počet obcí s domem s pečovatelskou službou</t>
  </si>
  <si>
    <t>Počet bytů v domech s pečovatelskou službou</t>
  </si>
  <si>
    <t>Počet obcí s vodovodem</t>
  </si>
  <si>
    <t>Počet obcí s kanalizací napojenou na ČOV</t>
  </si>
  <si>
    <t>Počet obcí s kanalizací bez napojení na ČOV</t>
  </si>
  <si>
    <t>Počet plynofikovaných obcí</t>
  </si>
  <si>
    <t>Délka místních komunikací v km</t>
  </si>
  <si>
    <t>Počet obcí s turistickým informačním centrem</t>
  </si>
  <si>
    <t>Počet obcí s kulturním domem (kulturním sálem pro pořádání společenských akcí)</t>
  </si>
  <si>
    <t>Počet obcí s kinem</t>
  </si>
  <si>
    <t>Počet obcí se střediskem pro volný čas dětí (mládeže)</t>
  </si>
  <si>
    <t>Kostel s náboženským využitím</t>
  </si>
  <si>
    <t>Počet obcí s víceúčelovou tělocvičnou, sportovní halou</t>
  </si>
  <si>
    <t>Počet obcí s jednoúčelovým krytým sportovním zařízením</t>
  </si>
  <si>
    <t>Počet obcí se sportovním hřištěm</t>
  </si>
  <si>
    <t>Počet obcí s dětským hřištěm</t>
  </si>
  <si>
    <t>Počet obcí s koupalištěm</t>
  </si>
  <si>
    <t>Počet obcí s krytým bazénem</t>
  </si>
  <si>
    <r>
      <t xml:space="preserve"> Technická a občanská vybavenost obcí
</t>
    </r>
    <r>
      <rPr>
        <sz val="8"/>
        <rFont val="Arial"/>
        <family val="2"/>
        <charset val="238"/>
      </rPr>
      <t xml:space="preserve"> (k 31. 12. 2021)</t>
    </r>
  </si>
  <si>
    <t>Počet obyvatel ve věku 0–14 let celkem</t>
  </si>
  <si>
    <t>Počet obyvatel ve věku 15–64 let celkem</t>
  </si>
  <si>
    <t>Počet obyvatel ve věku 65 let a více celkem</t>
  </si>
  <si>
    <t>s 1 – 9 zaměstnanci – mikropodniky</t>
  </si>
  <si>
    <t>s 10 – 49 zaměstnanci – malé podniky</t>
  </si>
  <si>
    <t>s 50 – 249 zaměstnanci – střední podniky</t>
  </si>
  <si>
    <t>s 250 a více zaměstnanci – velké podniky</t>
  </si>
  <si>
    <t>Počet obcí se sběrným dvorem nebezpečných
a objemných odpadů</t>
  </si>
  <si>
    <r>
      <t xml:space="preserve">Katastrální plocha v ha </t>
    </r>
    <r>
      <rPr>
        <sz val="8"/>
        <rFont val="Arial"/>
        <family val="2"/>
        <charset val="238"/>
      </rPr>
      <t>(k 1. 1. 2024)</t>
    </r>
  </si>
  <si>
    <r>
      <t xml:space="preserve">Katastrální plocha v ha </t>
    </r>
    <r>
      <rPr>
        <sz val="8"/>
        <rFont val="Arial"/>
        <family val="2"/>
        <charset val="238"/>
      </rPr>
      <t xml:space="preserve">(k 1. 1. 2024) </t>
    </r>
  </si>
  <si>
    <r>
      <t xml:space="preserve">Podnikatelská sféra </t>
    </r>
    <r>
      <rPr>
        <sz val="8"/>
        <color indexed="8"/>
        <rFont val="Arial"/>
        <family val="2"/>
        <charset val="238"/>
      </rPr>
      <t>(k 31. 12. 2024)</t>
    </r>
  </si>
  <si>
    <r>
      <t>Nezaměstnanost</t>
    </r>
    <r>
      <rPr>
        <sz val="8"/>
        <rFont val="Arial"/>
        <family val="2"/>
        <charset val="238"/>
      </rPr>
      <t xml:space="preserve"> (k 31. 12. 2024)</t>
    </r>
  </si>
  <si>
    <t>v roce 2024</t>
  </si>
  <si>
    <t>v letech 2015 až 2024</t>
  </si>
  <si>
    <r>
      <t xml:space="preserve">Cestovní ruch </t>
    </r>
    <r>
      <rPr>
        <sz val="8"/>
        <rFont val="Arial"/>
        <family val="2"/>
        <charset val="238"/>
      </rPr>
      <t>(k 31. 12. 2024)</t>
    </r>
  </si>
  <si>
    <r>
      <t xml:space="preserve">Obyvatelstvo </t>
    </r>
    <r>
      <rPr>
        <sz val="8"/>
        <rFont val="Arial"/>
        <family val="2"/>
        <charset val="238"/>
      </rPr>
      <t>(k 31. 12. 2024)</t>
    </r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</si>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</sst>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\-#,##0\ "/>
    <numFmt numFmtId="165" formatCode="#,##0.0_ ;\-#,##0.0\ "/>
    <numFmt numFmtId="166" formatCode="0.0"/>
    <numFmt numFmtId="167" formatCode="0_ ;\-0\ "/>
    <numFmt numFmtId="168" formatCode="0.0_ ;\-0.0\ "/>
    <numFmt numFmtId="169" formatCode="#,##0.0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i/>
      <sz val="8"/>
      <color theme="0" tint="-0.34998626667073579"/>
      <name val="Arial"/>
      <family val="2"/>
      <charset val="238"/>
    </font>
    <font>
      <i/>
      <sz val="8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1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indent="1"/>
    </xf>
    <xf numFmtId="0" fontId="4" fillId="0" borderId="0" xfId="0" applyFont="1"/>
    <xf numFmtId="0" fontId="2" fillId="2" borderId="0" xfId="0" applyFont="1" applyFill="1"/>
    <xf numFmtId="0" fontId="2" fillId="0" borderId="0" xfId="0" applyFont="1"/>
    <xf numFmtId="166" fontId="2" fillId="0" borderId="0" xfId="0" applyNumberFormat="1" applyFont="1"/>
    <xf numFmtId="0" fontId="5" fillId="0" borderId="0" xfId="0" applyFont="1"/>
    <xf numFmtId="0" fontId="2" fillId="0" borderId="0" xfId="0" applyFont="1" applyAlignment="1">
      <alignment vertical="top"/>
    </xf>
    <xf numFmtId="164" fontId="2" fillId="0" borderId="0" xfId="0" applyNumberFormat="1" applyFont="1"/>
    <xf numFmtId="0" fontId="2" fillId="0" borderId="0" xfId="0" applyFont="1" applyAlignment="1">
      <alignment horizontal="left" indent="2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 vertical="center"/>
    </xf>
    <xf numFmtId="1" fontId="7" fillId="0" borderId="1" xfId="0" applyNumberFormat="1" applyFont="1" applyBorder="1"/>
    <xf numFmtId="1" fontId="8" fillId="0" borderId="1" xfId="0" applyNumberFormat="1" applyFont="1" applyBorder="1"/>
    <xf numFmtId="1" fontId="8" fillId="0" borderId="2" xfId="0" applyNumberFormat="1" applyFont="1" applyBorder="1"/>
    <xf numFmtId="1" fontId="8" fillId="0" borderId="3" xfId="0" applyNumberFormat="1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/>
    <xf numFmtId="169" fontId="11" fillId="0" borderId="1" xfId="0" applyNumberFormat="1" applyFont="1" applyBorder="1"/>
    <xf numFmtId="3" fontId="12" fillId="0" borderId="1" xfId="0" applyNumberFormat="1" applyFont="1" applyBorder="1"/>
    <xf numFmtId="164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/>
    <xf numFmtId="167" fontId="8" fillId="0" borderId="1" xfId="0" applyNumberFormat="1" applyFont="1" applyBorder="1"/>
    <xf numFmtId="167" fontId="8" fillId="0" borderId="2" xfId="0" applyNumberFormat="1" applyFont="1" applyBorder="1"/>
    <xf numFmtId="167" fontId="8" fillId="0" borderId="3" xfId="0" applyNumberFormat="1" applyFont="1" applyBorder="1"/>
    <xf numFmtId="165" fontId="7" fillId="0" borderId="1" xfId="0" applyNumberFormat="1" applyFont="1" applyBorder="1"/>
    <xf numFmtId="165" fontId="8" fillId="0" borderId="1" xfId="0" applyNumberFormat="1" applyFont="1" applyBorder="1"/>
    <xf numFmtId="165" fontId="8" fillId="0" borderId="2" xfId="0" applyNumberFormat="1" applyFont="1" applyBorder="1"/>
    <xf numFmtId="165" fontId="8" fillId="0" borderId="3" xfId="0" applyNumberFormat="1" applyFont="1" applyBorder="1"/>
    <xf numFmtId="165" fontId="8" fillId="0" borderId="10" xfId="0" applyNumberFormat="1" applyFont="1" applyBorder="1"/>
    <xf numFmtId="165" fontId="8" fillId="0" borderId="0" xfId="0" applyNumberFormat="1" applyFont="1"/>
    <xf numFmtId="164" fontId="13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13" fillId="0" borderId="1" xfId="0" applyNumberFormat="1" applyFont="1" applyBorder="1"/>
    <xf numFmtId="164" fontId="14" fillId="0" borderId="1" xfId="0" applyNumberFormat="1" applyFont="1" applyBorder="1"/>
    <xf numFmtId="164" fontId="14" fillId="0" borderId="2" xfId="0" applyNumberFormat="1" applyFont="1" applyBorder="1"/>
    <xf numFmtId="164" fontId="14" fillId="0" borderId="3" xfId="0" applyNumberFormat="1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164" fontId="7" fillId="0" borderId="14" xfId="0" applyNumberFormat="1" applyFont="1" applyBorder="1"/>
    <xf numFmtId="164" fontId="8" fillId="0" borderId="14" xfId="0" applyNumberFormat="1" applyFont="1" applyBorder="1"/>
    <xf numFmtId="164" fontId="8" fillId="0" borderId="15" xfId="0" applyNumberFormat="1" applyFont="1" applyBorder="1"/>
    <xf numFmtId="164" fontId="8" fillId="0" borderId="6" xfId="0" applyNumberFormat="1" applyFont="1" applyBorder="1"/>
    <xf numFmtId="0" fontId="16" fillId="2" borderId="9" xfId="0" applyFont="1" applyFill="1" applyBorder="1" applyAlignment="1">
      <alignment horizontal="left" indent="1"/>
    </xf>
    <xf numFmtId="0" fontId="17" fillId="2" borderId="7" xfId="0" applyFont="1" applyFill="1" applyBorder="1" applyAlignment="1">
      <alignment horizontal="centerContinuous" vertical="center" wrapText="1"/>
    </xf>
    <xf numFmtId="0" fontId="17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wrapText="1" indent="1"/>
    </xf>
    <xf numFmtId="0" fontId="8" fillId="0" borderId="3" xfId="0" applyFont="1" applyBorder="1" applyAlignment="1">
      <alignment horizontal="left" wrapText="1" indent="1"/>
    </xf>
    <xf numFmtId="0" fontId="8" fillId="2" borderId="2" xfId="0" applyFont="1" applyFill="1" applyBorder="1" applyAlignment="1">
      <alignment horizontal="left" indent="1"/>
    </xf>
    <xf numFmtId="0" fontId="8" fillId="0" borderId="2" xfId="0" applyFont="1" applyBorder="1" applyAlignment="1">
      <alignment horizontal="left" wrapText="1" indent="1"/>
    </xf>
    <xf numFmtId="0" fontId="16" fillId="0" borderId="3" xfId="0" applyFont="1" applyBorder="1" applyAlignment="1">
      <alignment horizontal="left" wrapText="1" indent="1"/>
    </xf>
    <xf numFmtId="0" fontId="16" fillId="0" borderId="2" xfId="0" applyFont="1" applyBorder="1" applyAlignment="1">
      <alignment horizontal="left" wrapText="1" inden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 wrapText="1" indent="2"/>
    </xf>
    <xf numFmtId="0" fontId="16" fillId="0" borderId="2" xfId="0" applyFont="1" applyBorder="1" applyAlignment="1">
      <alignment horizontal="left" wrapText="1" indent="2"/>
    </xf>
    <xf numFmtId="0" fontId="16" fillId="0" borderId="3" xfId="0" applyFont="1" applyBorder="1" applyAlignment="1">
      <alignment horizontal="left" wrapText="1" indent="3"/>
    </xf>
    <xf numFmtId="0" fontId="16" fillId="0" borderId="2" xfId="0" applyFont="1" applyBorder="1" applyAlignment="1">
      <alignment horizontal="left" wrapText="1" indent="3"/>
    </xf>
    <xf numFmtId="164" fontId="8" fillId="0" borderId="3" xfId="0" applyNumberFormat="1" applyFont="1" applyBorder="1" applyAlignment="1">
      <alignment horizontal="left" indent="2"/>
    </xf>
    <xf numFmtId="0" fontId="8" fillId="0" borderId="3" xfId="0" applyFont="1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166" fontId="10" fillId="0" borderId="3" xfId="0" applyNumberFormat="1" applyFont="1" applyBorder="1" applyAlignment="1">
      <alignment horizontal="left" wrapText="1" indent="1"/>
    </xf>
    <xf numFmtId="166" fontId="16" fillId="0" borderId="2" xfId="0" applyNumberFormat="1" applyFont="1" applyBorder="1" applyAlignment="1">
      <alignment horizontal="left" wrapText="1" indent="1"/>
    </xf>
    <xf numFmtId="166" fontId="8" fillId="0" borderId="3" xfId="0" applyNumberFormat="1" applyFont="1" applyBorder="1" applyAlignment="1">
      <alignment horizontal="left" wrapText="1" indent="2"/>
    </xf>
    <xf numFmtId="166" fontId="16" fillId="0" borderId="2" xfId="0" applyNumberFormat="1" applyFont="1" applyBorder="1" applyAlignment="1">
      <alignment horizontal="left" wrapText="1" indent="2"/>
    </xf>
    <xf numFmtId="166" fontId="8" fillId="0" borderId="2" xfId="0" applyNumberFormat="1" applyFont="1" applyBorder="1" applyAlignment="1">
      <alignment horizontal="left" wrapText="1" indent="2"/>
    </xf>
    <xf numFmtId="166" fontId="16" fillId="0" borderId="3" xfId="0" applyNumberFormat="1" applyFont="1" applyBorder="1" applyAlignment="1">
      <alignment horizontal="left" wrapText="1" indent="1"/>
    </xf>
    <xf numFmtId="0" fontId="17" fillId="0" borderId="3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indent="1"/>
    </xf>
    <xf numFmtId="0" fontId="16" fillId="0" borderId="2" xfId="0" applyFont="1" applyBorder="1" applyAlignment="1">
      <alignment horizontal="left" indent="1"/>
    </xf>
    <xf numFmtId="3" fontId="8" fillId="0" borderId="3" xfId="0" applyNumberFormat="1" applyFont="1" applyBorder="1" applyAlignment="1">
      <alignment horizontal="left" indent="2"/>
    </xf>
    <xf numFmtId="3" fontId="8" fillId="0" borderId="2" xfId="0" applyNumberFormat="1" applyFont="1" applyBorder="1" applyAlignment="1">
      <alignment horizontal="left" indent="2"/>
    </xf>
    <xf numFmtId="3" fontId="8" fillId="0" borderId="3" xfId="0" applyNumberFormat="1" applyFont="1" applyBorder="1" applyAlignment="1">
      <alignment horizontal="left" indent="1"/>
    </xf>
    <xf numFmtId="3" fontId="8" fillId="0" borderId="2" xfId="0" applyNumberFormat="1" applyFont="1" applyBorder="1" applyAlignment="1">
      <alignment horizontal="left" indent="1"/>
    </xf>
    <xf numFmtId="3" fontId="8" fillId="0" borderId="3" xfId="0" applyNumberFormat="1" applyFont="1" applyBorder="1" applyAlignment="1">
      <alignment horizontal="left" indent="3"/>
    </xf>
    <xf numFmtId="3" fontId="8" fillId="0" borderId="2" xfId="0" applyNumberFormat="1" applyFont="1" applyBorder="1" applyAlignment="1">
      <alignment horizontal="left" indent="3"/>
    </xf>
    <xf numFmtId="0" fontId="8" fillId="0" borderId="3" xfId="0" applyFont="1" applyBorder="1" applyAlignment="1">
      <alignment horizontal="left" indent="4"/>
    </xf>
    <xf numFmtId="0" fontId="8" fillId="0" borderId="2" xfId="0" applyFont="1" applyBorder="1" applyAlignment="1">
      <alignment horizontal="left" indent="4"/>
    </xf>
    <xf numFmtId="0" fontId="8" fillId="0" borderId="3" xfId="0" applyFont="1" applyBorder="1" applyAlignment="1">
      <alignment horizontal="left" indent="7"/>
    </xf>
    <xf numFmtId="0" fontId="8" fillId="0" borderId="2" xfId="0" applyFont="1" applyBorder="1" applyAlignment="1">
      <alignment horizontal="left" indent="7"/>
    </xf>
    <xf numFmtId="0" fontId="8" fillId="0" borderId="3" xfId="0" applyFont="1" applyBorder="1" applyAlignment="1">
      <alignment horizontal="left" indent="2"/>
    </xf>
    <xf numFmtId="0" fontId="8" fillId="0" borderId="2" xfId="0" applyFont="1" applyBorder="1" applyAlignment="1">
      <alignment horizontal="left" indent="2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 inden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 indent="1"/>
    </xf>
    <xf numFmtId="168" fontId="9" fillId="0" borderId="1" xfId="0" applyNumberFormat="1" applyFont="1" applyBorder="1"/>
    <xf numFmtId="168" fontId="10" fillId="0" borderId="1" xfId="0" applyNumberFormat="1" applyFont="1" applyBorder="1"/>
    <xf numFmtId="168" fontId="10" fillId="0" borderId="2" xfId="0" applyNumberFormat="1" applyFont="1" applyBorder="1"/>
    <xf numFmtId="168" fontId="10" fillId="0" borderId="3" xfId="0" applyNumberFormat="1" applyFont="1" applyBorder="1"/>
    <xf numFmtId="164" fontId="8" fillId="0" borderId="1" xfId="0" applyNumberFormat="1" applyFont="1" applyBorder="1" applyAlignment="1">
      <alignment horizontal="left" indent="4"/>
    </xf>
    <xf numFmtId="0" fontId="16" fillId="0" borderId="0" xfId="0" applyFont="1" applyAlignment="1">
      <alignment horizontal="left" wrapText="1" indent="1"/>
    </xf>
    <xf numFmtId="0" fontId="16" fillId="0" borderId="0" xfId="0" applyFont="1" applyAlignment="1">
      <alignment horizontal="left" wrapText="1" indent="2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165" fontId="14" fillId="0" borderId="1" xfId="0" applyNumberFormat="1" applyFont="1" applyBorder="1"/>
    <xf numFmtId="165" fontId="14" fillId="0" borderId="2" xfId="0" applyNumberFormat="1" applyFont="1" applyBorder="1"/>
    <xf numFmtId="165" fontId="14" fillId="0" borderId="3" xfId="0" applyNumberFormat="1" applyFont="1" applyBorder="1"/>
    <xf numFmtId="165" fontId="13" fillId="0" borderId="1" xfId="0" applyNumberFormat="1" applyFont="1" applyBorder="1"/>
    <xf numFmtId="165" fontId="14" fillId="0" borderId="1" xfId="0" applyNumberFormat="1" applyFont="1" applyBorder="1" applyAlignment="1">
      <alignment horizontal="left" indent="9"/>
    </xf>
    <xf numFmtId="3" fontId="9" fillId="0" borderId="0" xfId="0" applyNumberFormat="1" applyFont="1"/>
    <xf numFmtId="0" fontId="4" fillId="0" borderId="14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6" xfId="0" applyFont="1" applyBorder="1" applyAlignment="1">
      <alignment horizontal="left" inden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right" vertic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6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"/>
  <sheetViews>
    <sheetView tabSelected="1" workbookViewId="0">
      <pane ySplit="2" topLeftCell="A3" activePane="bottomLeft" state="frozen"/>
      <selection pane="bottomLeft" activeCell="I12" sqref="I12"/>
    </sheetView>
  </sheetViews>
  <sheetFormatPr defaultRowHeight="12.75" x14ac:dyDescent="0.2"/>
  <cols>
    <col min="1" max="1" width="38.7109375" style="3" customWidth="1"/>
    <col min="2" max="2" width="10.28515625" style="4" customWidth="1"/>
    <col min="3" max="3" width="10.28515625" style="2" customWidth="1"/>
    <col min="4" max="4" width="11.140625" style="2" customWidth="1"/>
    <col min="5" max="12" width="10.28515625" style="2" customWidth="1"/>
    <col min="13" max="13" width="11.140625" style="2" customWidth="1"/>
    <col min="14" max="19" width="10.28515625" style="2" customWidth="1"/>
    <col min="20" max="20" width="38.7109375" style="126" customWidth="1"/>
    <col min="21" max="16384" width="9.140625" style="2"/>
  </cols>
  <sheetData>
    <row r="1" spans="1:22" s="1" customFormat="1" ht="30" customHeight="1" x14ac:dyDescent="0.2">
      <c r="A1" s="138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40" t="s">
        <v>87</v>
      </c>
      <c r="L1" s="140"/>
      <c r="M1" s="140"/>
      <c r="N1" s="140"/>
      <c r="O1" s="140"/>
      <c r="P1" s="140"/>
      <c r="Q1" s="140"/>
      <c r="R1" s="140"/>
      <c r="S1" s="140"/>
      <c r="T1" s="140"/>
    </row>
    <row r="2" spans="1:22" s="5" customFormat="1" ht="32.25" customHeight="1" x14ac:dyDescent="0.2">
      <c r="A2" s="65"/>
      <c r="B2" s="66" t="s">
        <v>69</v>
      </c>
      <c r="C2" s="67" t="s">
        <v>0</v>
      </c>
      <c r="D2" s="66" t="s">
        <v>1</v>
      </c>
      <c r="E2" s="68" t="s">
        <v>2</v>
      </c>
      <c r="F2" s="69" t="s">
        <v>3</v>
      </c>
      <c r="G2" s="68" t="s">
        <v>4</v>
      </c>
      <c r="H2" s="68" t="s">
        <v>5</v>
      </c>
      <c r="I2" s="69" t="s">
        <v>6</v>
      </c>
      <c r="J2" s="70" t="s">
        <v>7</v>
      </c>
      <c r="K2" s="71" t="s">
        <v>8</v>
      </c>
      <c r="L2" s="69" t="s">
        <v>9</v>
      </c>
      <c r="M2" s="69" t="s">
        <v>10</v>
      </c>
      <c r="N2" s="69" t="s">
        <v>11</v>
      </c>
      <c r="O2" s="68" t="s">
        <v>12</v>
      </c>
      <c r="P2" s="69" t="s">
        <v>13</v>
      </c>
      <c r="Q2" s="68" t="s">
        <v>14</v>
      </c>
      <c r="R2" s="69" t="s">
        <v>15</v>
      </c>
      <c r="S2" s="69" t="s">
        <v>16</v>
      </c>
      <c r="T2" s="72"/>
    </row>
    <row r="3" spans="1:22" s="5" customFormat="1" ht="20.25" customHeight="1" x14ac:dyDescent="0.2">
      <c r="A3" s="73" t="s">
        <v>22</v>
      </c>
      <c r="B3" s="12">
        <v>624</v>
      </c>
      <c r="C3" s="13">
        <v>26</v>
      </c>
      <c r="D3" s="13">
        <v>79</v>
      </c>
      <c r="E3" s="13">
        <v>32</v>
      </c>
      <c r="F3" s="13">
        <v>23</v>
      </c>
      <c r="G3" s="13">
        <v>58</v>
      </c>
      <c r="H3" s="13">
        <v>15</v>
      </c>
      <c r="I3" s="13">
        <v>26</v>
      </c>
      <c r="J3" s="14">
        <v>49</v>
      </c>
      <c r="K3" s="15">
        <v>44</v>
      </c>
      <c r="L3" s="13">
        <v>31</v>
      </c>
      <c r="M3" s="13">
        <v>69</v>
      </c>
      <c r="N3" s="13">
        <v>79</v>
      </c>
      <c r="O3" s="13">
        <v>16</v>
      </c>
      <c r="P3" s="13">
        <v>25</v>
      </c>
      <c r="Q3" s="13">
        <v>14</v>
      </c>
      <c r="R3" s="13">
        <v>21</v>
      </c>
      <c r="S3" s="13">
        <v>17</v>
      </c>
      <c r="T3" s="74" t="s">
        <v>22</v>
      </c>
    </row>
    <row r="4" spans="1:22" s="6" customFormat="1" ht="12.75" customHeight="1" x14ac:dyDescent="0.2">
      <c r="A4" s="73" t="s">
        <v>55</v>
      </c>
      <c r="B4" s="12">
        <v>1989</v>
      </c>
      <c r="C4" s="13">
        <v>66</v>
      </c>
      <c r="D4" s="13">
        <v>184</v>
      </c>
      <c r="E4" s="13">
        <v>144</v>
      </c>
      <c r="F4" s="13">
        <v>95</v>
      </c>
      <c r="G4" s="13">
        <v>148</v>
      </c>
      <c r="H4" s="13">
        <v>77</v>
      </c>
      <c r="I4" s="13">
        <v>104</v>
      </c>
      <c r="J4" s="16">
        <v>157</v>
      </c>
      <c r="K4" s="15">
        <v>163</v>
      </c>
      <c r="L4" s="13">
        <v>60</v>
      </c>
      <c r="M4" s="13">
        <v>153</v>
      </c>
      <c r="N4" s="13">
        <v>290</v>
      </c>
      <c r="O4" s="13">
        <v>90</v>
      </c>
      <c r="P4" s="13">
        <v>46</v>
      </c>
      <c r="Q4" s="13">
        <v>59</v>
      </c>
      <c r="R4" s="13">
        <v>109</v>
      </c>
      <c r="S4" s="13">
        <v>44</v>
      </c>
      <c r="T4" s="75" t="s">
        <v>55</v>
      </c>
    </row>
    <row r="5" spans="1:22" s="6" customFormat="1" ht="12.75" customHeight="1" x14ac:dyDescent="0.2">
      <c r="A5" s="73" t="s">
        <v>73</v>
      </c>
      <c r="B5" s="12">
        <v>2783</v>
      </c>
      <c r="C5" s="13">
        <v>87</v>
      </c>
      <c r="D5" s="13">
        <v>322</v>
      </c>
      <c r="E5" s="13">
        <v>240</v>
      </c>
      <c r="F5" s="13">
        <v>104</v>
      </c>
      <c r="G5" s="13">
        <v>210</v>
      </c>
      <c r="H5" s="13">
        <v>110</v>
      </c>
      <c r="I5" s="13">
        <v>123</v>
      </c>
      <c r="J5" s="16">
        <v>214</v>
      </c>
      <c r="K5" s="15">
        <v>218</v>
      </c>
      <c r="L5" s="13">
        <v>83</v>
      </c>
      <c r="M5" s="13">
        <v>200</v>
      </c>
      <c r="N5" s="13">
        <v>363</v>
      </c>
      <c r="O5" s="13">
        <v>117</v>
      </c>
      <c r="P5" s="13">
        <v>89</v>
      </c>
      <c r="Q5" s="13">
        <v>85</v>
      </c>
      <c r="R5" s="13">
        <v>162</v>
      </c>
      <c r="S5" s="13">
        <v>56</v>
      </c>
      <c r="T5" s="75" t="s">
        <v>73</v>
      </c>
      <c r="V5" s="10"/>
    </row>
    <row r="6" spans="1:22" s="6" customFormat="1" ht="12.75" customHeight="1" x14ac:dyDescent="0.2">
      <c r="A6" s="73" t="s">
        <v>17</v>
      </c>
      <c r="B6" s="17">
        <v>1625</v>
      </c>
      <c r="C6" s="18">
        <v>55</v>
      </c>
      <c r="D6" s="18">
        <v>146</v>
      </c>
      <c r="E6" s="18">
        <v>117</v>
      </c>
      <c r="F6" s="18">
        <v>85</v>
      </c>
      <c r="G6" s="18">
        <v>143</v>
      </c>
      <c r="H6" s="18">
        <v>63</v>
      </c>
      <c r="I6" s="18">
        <v>77</v>
      </c>
      <c r="J6" s="19">
        <v>116</v>
      </c>
      <c r="K6" s="20">
        <v>134</v>
      </c>
      <c r="L6" s="18">
        <v>55</v>
      </c>
      <c r="M6" s="18">
        <v>148</v>
      </c>
      <c r="N6" s="18">
        <v>198</v>
      </c>
      <c r="O6" s="18">
        <v>68</v>
      </c>
      <c r="P6" s="18">
        <v>43</v>
      </c>
      <c r="Q6" s="18">
        <v>47</v>
      </c>
      <c r="R6" s="18">
        <v>94</v>
      </c>
      <c r="S6" s="18">
        <v>36</v>
      </c>
      <c r="T6" s="75" t="s">
        <v>17</v>
      </c>
    </row>
    <row r="7" spans="1:22" s="6" customFormat="1" ht="12.75" customHeight="1" x14ac:dyDescent="0.2">
      <c r="A7" s="76" t="s">
        <v>56</v>
      </c>
      <c r="B7" s="12">
        <v>56</v>
      </c>
      <c r="C7" s="13">
        <v>3</v>
      </c>
      <c r="D7" s="13">
        <v>5</v>
      </c>
      <c r="E7" s="13">
        <v>5</v>
      </c>
      <c r="F7" s="13">
        <v>2</v>
      </c>
      <c r="G7" s="13">
        <v>7</v>
      </c>
      <c r="H7" s="13">
        <v>2</v>
      </c>
      <c r="I7" s="13">
        <v>1</v>
      </c>
      <c r="J7" s="16">
        <v>4</v>
      </c>
      <c r="K7" s="15">
        <v>5</v>
      </c>
      <c r="L7" s="13">
        <v>2</v>
      </c>
      <c r="M7" s="13">
        <v>2</v>
      </c>
      <c r="N7" s="13">
        <v>7</v>
      </c>
      <c r="O7" s="13">
        <v>3</v>
      </c>
      <c r="P7" s="13">
        <v>4</v>
      </c>
      <c r="Q7" s="13">
        <v>1</v>
      </c>
      <c r="R7" s="13">
        <v>1</v>
      </c>
      <c r="S7" s="13">
        <v>2</v>
      </c>
      <c r="T7" s="77" t="s">
        <v>56</v>
      </c>
    </row>
    <row r="8" spans="1:22" s="6" customFormat="1" ht="12.75" customHeight="1" x14ac:dyDescent="0.2">
      <c r="A8" s="76" t="s">
        <v>57</v>
      </c>
      <c r="B8" s="12">
        <v>23</v>
      </c>
      <c r="C8" s="13" t="s">
        <v>71</v>
      </c>
      <c r="D8" s="13">
        <v>2</v>
      </c>
      <c r="E8" s="13">
        <v>4</v>
      </c>
      <c r="F8" s="13" t="s">
        <v>71</v>
      </c>
      <c r="G8" s="13">
        <v>1</v>
      </c>
      <c r="H8" s="13">
        <v>1</v>
      </c>
      <c r="I8" s="13">
        <v>2</v>
      </c>
      <c r="J8" s="16" t="s">
        <v>71</v>
      </c>
      <c r="K8" s="15">
        <v>3</v>
      </c>
      <c r="L8" s="13" t="s">
        <v>71</v>
      </c>
      <c r="M8" s="13">
        <v>4</v>
      </c>
      <c r="N8" s="13">
        <v>3</v>
      </c>
      <c r="O8" s="13" t="s">
        <v>71</v>
      </c>
      <c r="P8" s="13">
        <v>1</v>
      </c>
      <c r="Q8" s="13">
        <v>1</v>
      </c>
      <c r="R8" s="13">
        <v>1</v>
      </c>
      <c r="S8" s="13" t="s">
        <v>71</v>
      </c>
      <c r="T8" s="77" t="s">
        <v>57</v>
      </c>
    </row>
    <row r="9" spans="1:22" s="6" customFormat="1" ht="18" customHeight="1" x14ac:dyDescent="0.2">
      <c r="A9" s="78" t="s">
        <v>120</v>
      </c>
      <c r="B9" s="21"/>
      <c r="C9" s="22"/>
      <c r="D9" s="23"/>
      <c r="E9" s="23"/>
      <c r="F9" s="23"/>
      <c r="G9" s="23"/>
      <c r="H9" s="23"/>
      <c r="I9" s="23"/>
      <c r="J9" s="24"/>
      <c r="K9" s="25"/>
      <c r="L9" s="25"/>
      <c r="M9" s="23"/>
      <c r="N9" s="23"/>
      <c r="O9" s="23"/>
      <c r="P9" s="23"/>
      <c r="Q9" s="23"/>
      <c r="R9" s="23"/>
      <c r="S9" s="23"/>
      <c r="T9" s="79" t="s">
        <v>121</v>
      </c>
    </row>
    <row r="10" spans="1:22" s="6" customFormat="1" ht="12.75" customHeight="1" x14ac:dyDescent="0.2">
      <c r="A10" s="76" t="s">
        <v>23</v>
      </c>
      <c r="B10" s="26">
        <v>1005807.3074</v>
      </c>
      <c r="C10" s="27">
        <v>27855.089100000001</v>
      </c>
      <c r="D10" s="27">
        <v>92375.350900000034</v>
      </c>
      <c r="E10" s="27">
        <v>112902.60249999999</v>
      </c>
      <c r="F10" s="27">
        <v>47180.745399999993</v>
      </c>
      <c r="G10" s="27">
        <v>93373.285600000003</v>
      </c>
      <c r="H10" s="27">
        <v>48470.817100000007</v>
      </c>
      <c r="I10" s="27">
        <v>38507.578899999993</v>
      </c>
      <c r="J10" s="28">
        <v>74180.352999999988</v>
      </c>
      <c r="K10" s="29">
        <v>84133.365300000019</v>
      </c>
      <c r="L10" s="27">
        <v>32400.151099999999</v>
      </c>
      <c r="M10" s="27">
        <v>57417.535699999993</v>
      </c>
      <c r="N10" s="27">
        <v>100239.90270000002</v>
      </c>
      <c r="O10" s="27">
        <v>45234.209099999993</v>
      </c>
      <c r="P10" s="27">
        <v>53832.783799999997</v>
      </c>
      <c r="Q10" s="27">
        <v>26239.727699999999</v>
      </c>
      <c r="R10" s="27">
        <v>53540.622399999993</v>
      </c>
      <c r="S10" s="13">
        <v>17923.187099999999</v>
      </c>
      <c r="T10" s="77" t="s">
        <v>23</v>
      </c>
    </row>
    <row r="11" spans="1:22" s="6" customFormat="1" ht="12.75" customHeight="1" x14ac:dyDescent="0.2">
      <c r="A11" s="80" t="s">
        <v>28</v>
      </c>
      <c r="B11" s="26">
        <v>488526.8126</v>
      </c>
      <c r="C11" s="27">
        <v>16683.0095</v>
      </c>
      <c r="D11" s="27">
        <v>49058.399700000002</v>
      </c>
      <c r="E11" s="27">
        <v>36605.659899999991</v>
      </c>
      <c r="F11" s="27">
        <v>27582.387599999998</v>
      </c>
      <c r="G11" s="27">
        <v>44980.48139999999</v>
      </c>
      <c r="H11" s="27">
        <v>20224.857</v>
      </c>
      <c r="I11" s="27">
        <v>22660.213700000004</v>
      </c>
      <c r="J11" s="28">
        <v>39376.598200000008</v>
      </c>
      <c r="K11" s="29">
        <v>33846.589599999992</v>
      </c>
      <c r="L11" s="27">
        <v>18893.829800000003</v>
      </c>
      <c r="M11" s="27">
        <v>38083.671399999999</v>
      </c>
      <c r="N11" s="27">
        <v>58715.764000000003</v>
      </c>
      <c r="O11" s="27">
        <v>21123.047999999999</v>
      </c>
      <c r="P11" s="27">
        <v>17586.246400000004</v>
      </c>
      <c r="Q11" s="27">
        <v>15951.6083</v>
      </c>
      <c r="R11" s="27">
        <v>15871.373599999999</v>
      </c>
      <c r="S11" s="13">
        <v>11283.074499999999</v>
      </c>
      <c r="T11" s="81" t="s">
        <v>28</v>
      </c>
    </row>
    <row r="12" spans="1:22" s="6" customFormat="1" ht="12.75" customHeight="1" x14ac:dyDescent="0.2">
      <c r="A12" s="82" t="s">
        <v>24</v>
      </c>
      <c r="B12" s="26">
        <v>297938.23099999997</v>
      </c>
      <c r="C12" s="27">
        <v>12020.867899999999</v>
      </c>
      <c r="D12" s="27">
        <v>34656.055899999992</v>
      </c>
      <c r="E12" s="27">
        <v>9687.3902999999991</v>
      </c>
      <c r="F12" s="27">
        <v>21705.018299999996</v>
      </c>
      <c r="G12" s="27">
        <v>27201.398499999999</v>
      </c>
      <c r="H12" s="27">
        <v>6470.2625000000007</v>
      </c>
      <c r="I12" s="27">
        <v>16012.033300000001</v>
      </c>
      <c r="J12" s="28">
        <v>29932.268700000001</v>
      </c>
      <c r="K12" s="29">
        <v>12257.281999999997</v>
      </c>
      <c r="L12" s="27">
        <v>13875.712099999999</v>
      </c>
      <c r="M12" s="27">
        <v>25104.880499999999</v>
      </c>
      <c r="N12" s="27">
        <v>43122.954699999987</v>
      </c>
      <c r="O12" s="27">
        <v>11470.624900000001</v>
      </c>
      <c r="P12" s="27">
        <v>9965.732399999999</v>
      </c>
      <c r="Q12" s="27">
        <v>12612.13</v>
      </c>
      <c r="R12" s="27">
        <v>4053.7424000000005</v>
      </c>
      <c r="S12" s="27">
        <v>7789.8765999999996</v>
      </c>
      <c r="T12" s="83" t="s">
        <v>24</v>
      </c>
    </row>
    <row r="13" spans="1:22" s="6" customFormat="1" ht="12.75" customHeight="1" x14ac:dyDescent="0.2">
      <c r="A13" s="82" t="s">
        <v>25</v>
      </c>
      <c r="B13" s="26">
        <v>13956.398699999998</v>
      </c>
      <c r="C13" s="27">
        <v>416.21510000000001</v>
      </c>
      <c r="D13" s="27">
        <v>2007.8448000000001</v>
      </c>
      <c r="E13" s="27">
        <v>820.41589999999997</v>
      </c>
      <c r="F13" s="27">
        <v>524.27850000000001</v>
      </c>
      <c r="G13" s="27">
        <v>1127.7089999999998</v>
      </c>
      <c r="H13" s="27">
        <v>342.05400000000003</v>
      </c>
      <c r="I13" s="27">
        <v>591.48180000000002</v>
      </c>
      <c r="J13" s="28">
        <v>1206.9280000000001</v>
      </c>
      <c r="K13" s="29">
        <v>789.89369999999997</v>
      </c>
      <c r="L13" s="27">
        <v>636.24820000000011</v>
      </c>
      <c r="M13" s="27">
        <v>1177.7282999999998</v>
      </c>
      <c r="N13" s="27">
        <v>2066.7201999999988</v>
      </c>
      <c r="O13" s="27">
        <v>610.18769999999995</v>
      </c>
      <c r="P13" s="27">
        <v>548.3257000000001</v>
      </c>
      <c r="Q13" s="27">
        <v>409.58820000000003</v>
      </c>
      <c r="R13" s="27">
        <v>414.72970000000004</v>
      </c>
      <c r="S13" s="27">
        <v>266.04989999999998</v>
      </c>
      <c r="T13" s="83" t="s">
        <v>25</v>
      </c>
    </row>
    <row r="14" spans="1:22" s="6" customFormat="1" ht="12.75" customHeight="1" x14ac:dyDescent="0.2">
      <c r="A14" s="82" t="s">
        <v>26</v>
      </c>
      <c r="B14" s="26">
        <v>1994.7060000000001</v>
      </c>
      <c r="C14" s="27">
        <v>26.117000000000004</v>
      </c>
      <c r="D14" s="27">
        <v>38.707800000000013</v>
      </c>
      <c r="E14" s="27">
        <v>94.843599999999995</v>
      </c>
      <c r="F14" s="27">
        <v>30.025900000000004</v>
      </c>
      <c r="G14" s="27">
        <v>39.188700000000004</v>
      </c>
      <c r="H14" s="27">
        <v>33.975899999999996</v>
      </c>
      <c r="I14" s="27">
        <v>40.980300000000007</v>
      </c>
      <c r="J14" s="28">
        <v>112.32350000000005</v>
      </c>
      <c r="K14" s="29">
        <v>866.38380000000006</v>
      </c>
      <c r="L14" s="27">
        <v>22.421800000000001</v>
      </c>
      <c r="M14" s="27">
        <v>119.70100000000001</v>
      </c>
      <c r="N14" s="27">
        <v>34.543400000000005</v>
      </c>
      <c r="O14" s="27">
        <v>15.520999999999999</v>
      </c>
      <c r="P14" s="27">
        <v>7.6795999999999998</v>
      </c>
      <c r="Q14" s="27">
        <v>39.350099999999998</v>
      </c>
      <c r="R14" s="27">
        <v>14.3584</v>
      </c>
      <c r="S14" s="27">
        <v>458.58420000000001</v>
      </c>
      <c r="T14" s="83" t="s">
        <v>26</v>
      </c>
    </row>
    <row r="15" spans="1:22" s="6" customFormat="1" ht="12.75" customHeight="1" x14ac:dyDescent="0.2">
      <c r="A15" s="82" t="s">
        <v>27</v>
      </c>
      <c r="B15" s="26">
        <v>174637.47690000004</v>
      </c>
      <c r="C15" s="27">
        <v>4219.8094999999994</v>
      </c>
      <c r="D15" s="27">
        <v>12355.791200000003</v>
      </c>
      <c r="E15" s="27">
        <v>26003.010100000003</v>
      </c>
      <c r="F15" s="27">
        <v>5323.0649000000003</v>
      </c>
      <c r="G15" s="27">
        <v>16612.1852</v>
      </c>
      <c r="H15" s="27">
        <v>13378.5646</v>
      </c>
      <c r="I15" s="27">
        <v>6015.7183000000005</v>
      </c>
      <c r="J15" s="28">
        <v>8125.0779999999995</v>
      </c>
      <c r="K15" s="29">
        <v>19933.030099999996</v>
      </c>
      <c r="L15" s="27">
        <v>4359.4476999999997</v>
      </c>
      <c r="M15" s="27">
        <v>11681.361600000006</v>
      </c>
      <c r="N15" s="27">
        <v>13491.545699999997</v>
      </c>
      <c r="O15" s="27">
        <v>9026.7143999999989</v>
      </c>
      <c r="P15" s="27">
        <v>7064.5087000000003</v>
      </c>
      <c r="Q15" s="27">
        <v>2890.54</v>
      </c>
      <c r="R15" s="27">
        <v>11388.543100000001</v>
      </c>
      <c r="S15" s="27">
        <v>2768.5637999999999</v>
      </c>
      <c r="T15" s="83" t="s">
        <v>27</v>
      </c>
    </row>
    <row r="16" spans="1:22" s="6" customFormat="1" ht="12.75" customHeight="1" x14ac:dyDescent="0.2">
      <c r="A16" s="80" t="s">
        <v>44</v>
      </c>
      <c r="B16" s="26">
        <v>517280.49480000004</v>
      </c>
      <c r="C16" s="27">
        <v>11172.079599999995</v>
      </c>
      <c r="D16" s="27">
        <v>43316.951199999989</v>
      </c>
      <c r="E16" s="27">
        <v>76296.942600000009</v>
      </c>
      <c r="F16" s="27">
        <v>19598.357800000002</v>
      </c>
      <c r="G16" s="27">
        <v>48392.804199999991</v>
      </c>
      <c r="H16" s="27">
        <v>28245.9601</v>
      </c>
      <c r="I16" s="27">
        <v>15847.365199999998</v>
      </c>
      <c r="J16" s="28">
        <v>34803.754800000002</v>
      </c>
      <c r="K16" s="29">
        <v>50286.775699999991</v>
      </c>
      <c r="L16" s="27">
        <v>13506.321299999998</v>
      </c>
      <c r="M16" s="27">
        <v>19333.864300000005</v>
      </c>
      <c r="N16" s="27">
        <v>41524.138700000025</v>
      </c>
      <c r="O16" s="27">
        <v>24111.161100000001</v>
      </c>
      <c r="P16" s="27">
        <v>36246.537399999994</v>
      </c>
      <c r="Q16" s="27">
        <v>10288.119400000001</v>
      </c>
      <c r="R16" s="27">
        <v>37669.248799999987</v>
      </c>
      <c r="S16" s="27">
        <v>6640.1126000000004</v>
      </c>
      <c r="T16" s="81" t="s">
        <v>44</v>
      </c>
    </row>
    <row r="17" spans="1:20" s="6" customFormat="1" ht="12.75" customHeight="1" x14ac:dyDescent="0.2">
      <c r="A17" s="82" t="s">
        <v>29</v>
      </c>
      <c r="B17" s="26">
        <v>381628.98630000011</v>
      </c>
      <c r="C17" s="27">
        <v>6999.7597000000014</v>
      </c>
      <c r="D17" s="27">
        <v>27015.07060000001</v>
      </c>
      <c r="E17" s="27">
        <v>55315.175300000003</v>
      </c>
      <c r="F17" s="27">
        <v>15256.742800000002</v>
      </c>
      <c r="G17" s="27">
        <v>35815.158100000015</v>
      </c>
      <c r="H17" s="27">
        <v>23793.662500000002</v>
      </c>
      <c r="I17" s="27">
        <v>11826.091499999999</v>
      </c>
      <c r="J17" s="28">
        <v>25563.173399999996</v>
      </c>
      <c r="K17" s="29">
        <v>40674.229999999996</v>
      </c>
      <c r="L17" s="27">
        <v>8276.5829999999987</v>
      </c>
      <c r="M17" s="27">
        <v>12453.910800000001</v>
      </c>
      <c r="N17" s="27">
        <v>30845.501499999995</v>
      </c>
      <c r="O17" s="27">
        <v>18807.135200000001</v>
      </c>
      <c r="P17" s="27">
        <v>25088.909500000002</v>
      </c>
      <c r="Q17" s="27">
        <v>7386.0150999999996</v>
      </c>
      <c r="R17" s="27">
        <v>32334.071000000014</v>
      </c>
      <c r="S17" s="27">
        <v>4177.7963</v>
      </c>
      <c r="T17" s="83" t="s">
        <v>29</v>
      </c>
    </row>
    <row r="18" spans="1:20" s="6" customFormat="1" ht="12.75" customHeight="1" x14ac:dyDescent="0.2">
      <c r="A18" s="82" t="s">
        <v>30</v>
      </c>
      <c r="B18" s="26">
        <v>46690.583099999996</v>
      </c>
      <c r="C18" s="27">
        <v>1709.2399000000003</v>
      </c>
      <c r="D18" s="27">
        <v>6069.7681000000002</v>
      </c>
      <c r="E18" s="27">
        <v>6607.5499999999993</v>
      </c>
      <c r="F18" s="27">
        <v>980.69600000000003</v>
      </c>
      <c r="G18" s="27">
        <v>5501.5177999999996</v>
      </c>
      <c r="H18" s="27">
        <v>795.76090000000011</v>
      </c>
      <c r="I18" s="27">
        <v>1377.8686</v>
      </c>
      <c r="J18" s="28">
        <v>3305.1350999999995</v>
      </c>
      <c r="K18" s="29">
        <v>2099.8307999999993</v>
      </c>
      <c r="L18" s="27">
        <v>2381.4649999999997</v>
      </c>
      <c r="M18" s="27">
        <v>1545.7246</v>
      </c>
      <c r="N18" s="27">
        <v>2179.7817999999997</v>
      </c>
      <c r="O18" s="27">
        <v>2355.2199999999998</v>
      </c>
      <c r="P18" s="27">
        <v>7153.0487000000003</v>
      </c>
      <c r="Q18" s="27">
        <v>650.44539999999995</v>
      </c>
      <c r="R18" s="27">
        <v>1177.2747999999997</v>
      </c>
      <c r="S18" s="27">
        <v>800.25559999999996</v>
      </c>
      <c r="T18" s="83" t="s">
        <v>30</v>
      </c>
    </row>
    <row r="19" spans="1:20" s="6" customFormat="1" ht="12.75" customHeight="1" x14ac:dyDescent="0.2">
      <c r="A19" s="82" t="s">
        <v>31</v>
      </c>
      <c r="B19" s="26">
        <v>11485.3298</v>
      </c>
      <c r="C19" s="27">
        <v>373.32459999999992</v>
      </c>
      <c r="D19" s="27">
        <v>2074.6422000000007</v>
      </c>
      <c r="E19" s="27">
        <v>594.59019999999998</v>
      </c>
      <c r="F19" s="27">
        <v>477.00659999999988</v>
      </c>
      <c r="G19" s="27">
        <v>951.75969999999984</v>
      </c>
      <c r="H19" s="27">
        <v>259.86419999999998</v>
      </c>
      <c r="I19" s="27">
        <v>491.13919999999996</v>
      </c>
      <c r="J19" s="28">
        <v>1062.3544000000002</v>
      </c>
      <c r="K19" s="29">
        <v>548.64529999999991</v>
      </c>
      <c r="L19" s="27">
        <v>453.53820000000002</v>
      </c>
      <c r="M19" s="27">
        <v>863.2296</v>
      </c>
      <c r="N19" s="27">
        <v>1451.5916999999997</v>
      </c>
      <c r="O19" s="27">
        <v>383.96749999999997</v>
      </c>
      <c r="P19" s="27">
        <v>600.70179999999993</v>
      </c>
      <c r="Q19" s="27">
        <v>337.33410000000003</v>
      </c>
      <c r="R19" s="27">
        <v>287.01799999999997</v>
      </c>
      <c r="S19" s="27">
        <v>274.62250000000006</v>
      </c>
      <c r="T19" s="83" t="s">
        <v>31</v>
      </c>
    </row>
    <row r="20" spans="1:20" s="6" customFormat="1" ht="12.75" customHeight="1" x14ac:dyDescent="0.2">
      <c r="A20" s="82" t="s">
        <v>45</v>
      </c>
      <c r="B20" s="26">
        <v>77475.595600000001</v>
      </c>
      <c r="C20" s="27">
        <v>2089.7554</v>
      </c>
      <c r="D20" s="27">
        <v>8157.470299999999</v>
      </c>
      <c r="E20" s="27">
        <v>13779.627100000002</v>
      </c>
      <c r="F20" s="27">
        <v>2883.9124000000002</v>
      </c>
      <c r="G20" s="27">
        <v>6124.368599999998</v>
      </c>
      <c r="H20" s="27">
        <v>3396.6725000000001</v>
      </c>
      <c r="I20" s="27">
        <v>2152.2658999999999</v>
      </c>
      <c r="J20" s="28">
        <v>4873.0919000000004</v>
      </c>
      <c r="K20" s="29">
        <v>6964.0695999999998</v>
      </c>
      <c r="L20" s="27">
        <v>2394.7350999999999</v>
      </c>
      <c r="M20" s="27">
        <v>4470.9993000000004</v>
      </c>
      <c r="N20" s="27">
        <v>7047.2637000000013</v>
      </c>
      <c r="O20" s="27">
        <v>2564.8384000000001</v>
      </c>
      <c r="P20" s="27">
        <v>3403.8773999999999</v>
      </c>
      <c r="Q20" s="27">
        <v>1914.3248000000001</v>
      </c>
      <c r="R20" s="27">
        <v>3870.8850000000002</v>
      </c>
      <c r="S20" s="27">
        <v>1387.4382000000001</v>
      </c>
      <c r="T20" s="83" t="s">
        <v>45</v>
      </c>
    </row>
    <row r="21" spans="1:20" s="6" customFormat="1" ht="18" customHeight="1" x14ac:dyDescent="0.2">
      <c r="A21" s="78" t="s">
        <v>127</v>
      </c>
      <c r="B21" s="30"/>
      <c r="C21" s="31"/>
      <c r="D21" s="31"/>
      <c r="E21" s="31"/>
      <c r="F21" s="31"/>
      <c r="G21" s="31"/>
      <c r="H21" s="31"/>
      <c r="I21" s="31"/>
      <c r="J21" s="32"/>
      <c r="K21" s="33"/>
      <c r="L21" s="31"/>
      <c r="M21" s="31"/>
      <c r="N21" s="31"/>
      <c r="O21" s="31"/>
      <c r="P21" s="31"/>
      <c r="Q21" s="31"/>
      <c r="R21" s="31"/>
      <c r="S21" s="31"/>
      <c r="T21" s="79" t="s">
        <v>127</v>
      </c>
    </row>
    <row r="22" spans="1:20" s="6" customFormat="1" ht="13.5" customHeight="1" x14ac:dyDescent="0.2">
      <c r="A22" s="73" t="s">
        <v>62</v>
      </c>
      <c r="B22" s="26">
        <v>653227</v>
      </c>
      <c r="C22" s="27">
        <v>13838</v>
      </c>
      <c r="D22" s="27">
        <v>168393</v>
      </c>
      <c r="E22" s="27">
        <v>41551</v>
      </c>
      <c r="F22" s="27">
        <v>18355</v>
      </c>
      <c r="G22" s="27">
        <v>46406</v>
      </c>
      <c r="H22" s="27">
        <v>20104</v>
      </c>
      <c r="I22" s="27">
        <v>18063</v>
      </c>
      <c r="J22" s="28">
        <v>54849</v>
      </c>
      <c r="K22" s="29">
        <v>33775</v>
      </c>
      <c r="L22" s="27">
        <v>22659</v>
      </c>
      <c r="M22" s="27">
        <v>45205</v>
      </c>
      <c r="N22" s="27">
        <v>81602</v>
      </c>
      <c r="O22" s="27">
        <v>19687</v>
      </c>
      <c r="P22" s="27">
        <v>24803</v>
      </c>
      <c r="Q22" s="27">
        <v>14092</v>
      </c>
      <c r="R22" s="27">
        <v>17286</v>
      </c>
      <c r="S22" s="27">
        <v>12559</v>
      </c>
      <c r="T22" s="75" t="s">
        <v>62</v>
      </c>
    </row>
    <row r="23" spans="1:20" s="6" customFormat="1" ht="12.75" customHeight="1" x14ac:dyDescent="0.2">
      <c r="A23" s="80" t="s">
        <v>32</v>
      </c>
      <c r="B23" s="26">
        <v>322004</v>
      </c>
      <c r="C23" s="27">
        <v>6900</v>
      </c>
      <c r="D23" s="27">
        <v>82069</v>
      </c>
      <c r="E23" s="27">
        <v>20661</v>
      </c>
      <c r="F23" s="27">
        <v>9187</v>
      </c>
      <c r="G23" s="27">
        <v>22786</v>
      </c>
      <c r="H23" s="27">
        <v>10269</v>
      </c>
      <c r="I23" s="27">
        <v>8994</v>
      </c>
      <c r="J23" s="28">
        <v>26962</v>
      </c>
      <c r="K23" s="29">
        <v>16870</v>
      </c>
      <c r="L23" s="27">
        <v>11109</v>
      </c>
      <c r="M23" s="27">
        <v>22237</v>
      </c>
      <c r="N23" s="27">
        <v>40077</v>
      </c>
      <c r="O23" s="27">
        <v>9876</v>
      </c>
      <c r="P23" s="27">
        <v>12089</v>
      </c>
      <c r="Q23" s="27">
        <v>7057</v>
      </c>
      <c r="R23" s="27">
        <v>8609</v>
      </c>
      <c r="S23" s="27">
        <v>6252</v>
      </c>
      <c r="T23" s="81" t="s">
        <v>32</v>
      </c>
    </row>
    <row r="24" spans="1:20" s="6" customFormat="1" ht="12.75" customHeight="1" x14ac:dyDescent="0.2">
      <c r="A24" s="84" t="s">
        <v>33</v>
      </c>
      <c r="B24" s="26">
        <v>331223</v>
      </c>
      <c r="C24" s="27">
        <v>6938</v>
      </c>
      <c r="D24" s="27">
        <v>86324</v>
      </c>
      <c r="E24" s="27">
        <v>20890</v>
      </c>
      <c r="F24" s="27">
        <v>9168</v>
      </c>
      <c r="G24" s="27">
        <v>23620</v>
      </c>
      <c r="H24" s="27">
        <v>9835</v>
      </c>
      <c r="I24" s="27">
        <v>9069</v>
      </c>
      <c r="J24" s="28">
        <v>27887</v>
      </c>
      <c r="K24" s="29">
        <v>16905</v>
      </c>
      <c r="L24" s="27">
        <v>11550</v>
      </c>
      <c r="M24" s="27">
        <v>22968</v>
      </c>
      <c r="N24" s="27">
        <v>41525</v>
      </c>
      <c r="O24" s="27">
        <v>9811</v>
      </c>
      <c r="P24" s="27">
        <v>12714</v>
      </c>
      <c r="Q24" s="27">
        <v>7035</v>
      </c>
      <c r="R24" s="27">
        <v>8677</v>
      </c>
      <c r="S24" s="27">
        <v>6307</v>
      </c>
      <c r="T24" s="81" t="s">
        <v>33</v>
      </c>
    </row>
    <row r="25" spans="1:20" s="6" customFormat="1" ht="13.5" customHeight="1" x14ac:dyDescent="0.2">
      <c r="A25" s="76" t="s">
        <v>112</v>
      </c>
      <c r="B25" s="26">
        <v>100376</v>
      </c>
      <c r="C25" s="27">
        <v>1892</v>
      </c>
      <c r="D25" s="27">
        <v>27479</v>
      </c>
      <c r="E25" s="27">
        <v>6300</v>
      </c>
      <c r="F25" s="27">
        <v>2661</v>
      </c>
      <c r="G25" s="27">
        <v>6786</v>
      </c>
      <c r="H25" s="27">
        <v>3115</v>
      </c>
      <c r="I25" s="27">
        <v>2485</v>
      </c>
      <c r="J25" s="28">
        <v>8365</v>
      </c>
      <c r="K25" s="29">
        <v>5113</v>
      </c>
      <c r="L25" s="27">
        <v>3417</v>
      </c>
      <c r="M25" s="27">
        <v>6886</v>
      </c>
      <c r="N25" s="27">
        <v>12250</v>
      </c>
      <c r="O25" s="27">
        <v>3338</v>
      </c>
      <c r="P25" s="27">
        <v>3599</v>
      </c>
      <c r="Q25" s="27">
        <v>2193</v>
      </c>
      <c r="R25" s="27">
        <v>2581</v>
      </c>
      <c r="S25" s="27">
        <v>1916</v>
      </c>
      <c r="T25" s="122" t="s">
        <v>112</v>
      </c>
    </row>
    <row r="26" spans="1:20" s="6" customFormat="1" ht="12.75" customHeight="1" x14ac:dyDescent="0.2">
      <c r="A26" s="80" t="s">
        <v>32</v>
      </c>
      <c r="B26" s="26">
        <v>51505</v>
      </c>
      <c r="C26" s="27">
        <v>993</v>
      </c>
      <c r="D26" s="27">
        <v>14072</v>
      </c>
      <c r="E26" s="27">
        <v>3228</v>
      </c>
      <c r="F26" s="27">
        <v>1326</v>
      </c>
      <c r="G26" s="27">
        <v>3467</v>
      </c>
      <c r="H26" s="27">
        <v>1681</v>
      </c>
      <c r="I26" s="27">
        <v>1306</v>
      </c>
      <c r="J26" s="28">
        <v>4277</v>
      </c>
      <c r="K26" s="29">
        <v>2640</v>
      </c>
      <c r="L26" s="27">
        <v>1721</v>
      </c>
      <c r="M26" s="27">
        <v>3534</v>
      </c>
      <c r="N26" s="27">
        <v>6316</v>
      </c>
      <c r="O26" s="27">
        <v>1723</v>
      </c>
      <c r="P26" s="27">
        <v>1798</v>
      </c>
      <c r="Q26" s="27">
        <v>1128</v>
      </c>
      <c r="R26" s="27">
        <v>1303</v>
      </c>
      <c r="S26" s="27">
        <v>992</v>
      </c>
      <c r="T26" s="123" t="s">
        <v>32</v>
      </c>
    </row>
    <row r="27" spans="1:20" s="6" customFormat="1" ht="12.75" customHeight="1" x14ac:dyDescent="0.2">
      <c r="A27" s="80" t="s">
        <v>33</v>
      </c>
      <c r="B27" s="26">
        <v>48871</v>
      </c>
      <c r="C27" s="27">
        <v>899</v>
      </c>
      <c r="D27" s="27">
        <v>13407</v>
      </c>
      <c r="E27" s="27">
        <v>3072</v>
      </c>
      <c r="F27" s="27">
        <v>1335</v>
      </c>
      <c r="G27" s="27">
        <v>3319</v>
      </c>
      <c r="H27" s="27">
        <v>1434</v>
      </c>
      <c r="I27" s="27">
        <v>1179</v>
      </c>
      <c r="J27" s="28">
        <v>4088</v>
      </c>
      <c r="K27" s="29">
        <v>2473</v>
      </c>
      <c r="L27" s="27">
        <v>1696</v>
      </c>
      <c r="M27" s="27">
        <v>3352</v>
      </c>
      <c r="N27" s="27">
        <v>5934</v>
      </c>
      <c r="O27" s="27">
        <v>1615</v>
      </c>
      <c r="P27" s="27">
        <v>1801</v>
      </c>
      <c r="Q27" s="27">
        <v>1065</v>
      </c>
      <c r="R27" s="27">
        <v>1278</v>
      </c>
      <c r="S27" s="27">
        <v>924</v>
      </c>
      <c r="T27" s="123" t="s">
        <v>33</v>
      </c>
    </row>
    <row r="28" spans="1:20" s="6" customFormat="1" ht="13.5" customHeight="1" x14ac:dyDescent="0.2">
      <c r="A28" s="76" t="s">
        <v>113</v>
      </c>
      <c r="B28" s="26">
        <v>410412</v>
      </c>
      <c r="C28" s="27">
        <v>8604</v>
      </c>
      <c r="D28" s="27">
        <v>106838</v>
      </c>
      <c r="E28" s="27">
        <v>26672</v>
      </c>
      <c r="F28" s="27">
        <v>11299</v>
      </c>
      <c r="G28" s="27">
        <v>28612</v>
      </c>
      <c r="H28" s="27">
        <v>13120</v>
      </c>
      <c r="I28" s="27">
        <v>10859</v>
      </c>
      <c r="J28" s="28">
        <v>34271</v>
      </c>
      <c r="K28" s="29">
        <v>21566</v>
      </c>
      <c r="L28" s="27">
        <v>13957</v>
      </c>
      <c r="M28" s="27">
        <v>28102</v>
      </c>
      <c r="N28" s="27">
        <v>50844</v>
      </c>
      <c r="O28" s="27">
        <v>12257</v>
      </c>
      <c r="P28" s="27">
        <v>15352</v>
      </c>
      <c r="Q28" s="27">
        <v>9050</v>
      </c>
      <c r="R28" s="27">
        <v>10782</v>
      </c>
      <c r="S28" s="27">
        <v>8227</v>
      </c>
      <c r="T28" s="122" t="s">
        <v>113</v>
      </c>
    </row>
    <row r="29" spans="1:20" s="6" customFormat="1" ht="12.75" customHeight="1" x14ac:dyDescent="0.2">
      <c r="A29" s="80" t="s">
        <v>32</v>
      </c>
      <c r="B29" s="26">
        <v>208446</v>
      </c>
      <c r="C29" s="27">
        <v>4438</v>
      </c>
      <c r="D29" s="27">
        <v>53403</v>
      </c>
      <c r="E29" s="27">
        <v>13640</v>
      </c>
      <c r="F29" s="27">
        <v>5914</v>
      </c>
      <c r="G29" s="27">
        <v>14561</v>
      </c>
      <c r="H29" s="27">
        <v>6840</v>
      </c>
      <c r="I29" s="27">
        <v>5621</v>
      </c>
      <c r="J29" s="28">
        <v>17383</v>
      </c>
      <c r="K29" s="29">
        <v>11094</v>
      </c>
      <c r="L29" s="27">
        <v>7059</v>
      </c>
      <c r="M29" s="27">
        <v>14325</v>
      </c>
      <c r="N29" s="27">
        <v>25780</v>
      </c>
      <c r="O29" s="27">
        <v>6295</v>
      </c>
      <c r="P29" s="27">
        <v>7710</v>
      </c>
      <c r="Q29" s="27">
        <v>4663</v>
      </c>
      <c r="R29" s="27">
        <v>5537</v>
      </c>
      <c r="S29" s="27">
        <v>4183</v>
      </c>
      <c r="T29" s="123" t="s">
        <v>32</v>
      </c>
    </row>
    <row r="30" spans="1:20" s="6" customFormat="1" ht="12.75" customHeight="1" x14ac:dyDescent="0.2">
      <c r="A30" s="80" t="s">
        <v>33</v>
      </c>
      <c r="B30" s="26">
        <v>201966</v>
      </c>
      <c r="C30" s="27">
        <v>4166</v>
      </c>
      <c r="D30" s="27">
        <v>53435</v>
      </c>
      <c r="E30" s="27">
        <v>13032</v>
      </c>
      <c r="F30" s="27">
        <v>5385</v>
      </c>
      <c r="G30" s="27">
        <v>14051</v>
      </c>
      <c r="H30" s="27">
        <v>6280</v>
      </c>
      <c r="I30" s="27">
        <v>5238</v>
      </c>
      <c r="J30" s="28">
        <v>16888</v>
      </c>
      <c r="K30" s="29">
        <v>10472</v>
      </c>
      <c r="L30" s="27">
        <v>6898</v>
      </c>
      <c r="M30" s="27">
        <v>13777</v>
      </c>
      <c r="N30" s="27">
        <v>25064</v>
      </c>
      <c r="O30" s="27">
        <v>5962</v>
      </c>
      <c r="P30" s="27">
        <v>7642</v>
      </c>
      <c r="Q30" s="27">
        <v>4387</v>
      </c>
      <c r="R30" s="27">
        <v>5245</v>
      </c>
      <c r="S30" s="27">
        <v>4044</v>
      </c>
      <c r="T30" s="123" t="s">
        <v>33</v>
      </c>
    </row>
    <row r="31" spans="1:20" s="6" customFormat="1" ht="12" x14ac:dyDescent="0.2">
      <c r="A31" s="76" t="s">
        <v>114</v>
      </c>
      <c r="B31" s="26">
        <v>142439</v>
      </c>
      <c r="C31" s="27">
        <v>3342</v>
      </c>
      <c r="D31" s="27">
        <v>34076</v>
      </c>
      <c r="E31" s="27">
        <v>8579</v>
      </c>
      <c r="F31" s="27">
        <v>4395</v>
      </c>
      <c r="G31" s="27">
        <v>11008</v>
      </c>
      <c r="H31" s="27">
        <v>3869</v>
      </c>
      <c r="I31" s="27">
        <v>4719</v>
      </c>
      <c r="J31" s="28">
        <v>12213</v>
      </c>
      <c r="K31" s="29">
        <v>7096</v>
      </c>
      <c r="L31" s="27">
        <v>5285</v>
      </c>
      <c r="M31" s="27">
        <v>10217</v>
      </c>
      <c r="N31" s="27">
        <v>18508</v>
      </c>
      <c r="O31" s="27">
        <v>4092</v>
      </c>
      <c r="P31" s="27">
        <v>5852</v>
      </c>
      <c r="Q31" s="27">
        <v>2849</v>
      </c>
      <c r="R31" s="27">
        <v>3923</v>
      </c>
      <c r="S31" s="27">
        <v>2416</v>
      </c>
      <c r="T31" s="122" t="s">
        <v>114</v>
      </c>
    </row>
    <row r="32" spans="1:20" s="6" customFormat="1" ht="12.75" customHeight="1" x14ac:dyDescent="0.2">
      <c r="A32" s="80" t="s">
        <v>32</v>
      </c>
      <c r="B32" s="26">
        <v>62053</v>
      </c>
      <c r="C32" s="27">
        <v>1469</v>
      </c>
      <c r="D32" s="27">
        <v>14594</v>
      </c>
      <c r="E32" s="27">
        <v>3793</v>
      </c>
      <c r="F32" s="27">
        <v>1947</v>
      </c>
      <c r="G32" s="27">
        <v>4758</v>
      </c>
      <c r="H32" s="27">
        <v>1748</v>
      </c>
      <c r="I32" s="27">
        <v>2067</v>
      </c>
      <c r="J32" s="28">
        <v>5302</v>
      </c>
      <c r="K32" s="29">
        <v>3136</v>
      </c>
      <c r="L32" s="27">
        <v>2329</v>
      </c>
      <c r="M32" s="27">
        <v>4378</v>
      </c>
      <c r="N32" s="27">
        <v>7981</v>
      </c>
      <c r="O32" s="27">
        <v>1858</v>
      </c>
      <c r="P32" s="27">
        <v>2581</v>
      </c>
      <c r="Q32" s="27">
        <v>1266</v>
      </c>
      <c r="R32" s="27">
        <v>1769</v>
      </c>
      <c r="S32" s="27">
        <v>1077</v>
      </c>
      <c r="T32" s="81" t="s">
        <v>32</v>
      </c>
    </row>
    <row r="33" spans="1:20" s="6" customFormat="1" ht="12.75" customHeight="1" x14ac:dyDescent="0.2">
      <c r="A33" s="80" t="s">
        <v>33</v>
      </c>
      <c r="B33" s="26">
        <v>80386</v>
      </c>
      <c r="C33" s="27">
        <v>1873</v>
      </c>
      <c r="D33" s="27">
        <v>19482</v>
      </c>
      <c r="E33" s="27">
        <v>4786</v>
      </c>
      <c r="F33" s="27">
        <v>2448</v>
      </c>
      <c r="G33" s="27">
        <v>6250</v>
      </c>
      <c r="H33" s="27">
        <v>2121</v>
      </c>
      <c r="I33" s="27">
        <v>2652</v>
      </c>
      <c r="J33" s="28">
        <v>6911</v>
      </c>
      <c r="K33" s="29">
        <v>3960</v>
      </c>
      <c r="L33" s="27">
        <v>2956</v>
      </c>
      <c r="M33" s="27">
        <v>5839</v>
      </c>
      <c r="N33" s="27">
        <v>10527</v>
      </c>
      <c r="O33" s="27">
        <v>2234</v>
      </c>
      <c r="P33" s="27">
        <v>3271</v>
      </c>
      <c r="Q33" s="27">
        <v>1583</v>
      </c>
      <c r="R33" s="27">
        <v>2154</v>
      </c>
      <c r="S33" s="27">
        <v>1339</v>
      </c>
      <c r="T33" s="81" t="s">
        <v>33</v>
      </c>
    </row>
    <row r="34" spans="1:20" s="6" customFormat="1" ht="12.75" customHeight="1" x14ac:dyDescent="0.2">
      <c r="A34" s="76" t="s">
        <v>18</v>
      </c>
      <c r="B34" s="26">
        <v>5082</v>
      </c>
      <c r="C34" s="27">
        <v>106</v>
      </c>
      <c r="D34" s="27">
        <v>1446</v>
      </c>
      <c r="E34" s="27">
        <v>318</v>
      </c>
      <c r="F34" s="27">
        <v>132</v>
      </c>
      <c r="G34" s="27">
        <v>354</v>
      </c>
      <c r="H34" s="27">
        <v>150</v>
      </c>
      <c r="I34" s="27">
        <v>120</v>
      </c>
      <c r="J34" s="28">
        <v>410</v>
      </c>
      <c r="K34" s="29">
        <v>264</v>
      </c>
      <c r="L34" s="27">
        <v>175</v>
      </c>
      <c r="M34" s="27">
        <v>334</v>
      </c>
      <c r="N34" s="27">
        <v>604</v>
      </c>
      <c r="O34" s="27">
        <v>154</v>
      </c>
      <c r="P34" s="27">
        <v>172</v>
      </c>
      <c r="Q34" s="27">
        <v>107</v>
      </c>
      <c r="R34" s="27">
        <v>127</v>
      </c>
      <c r="S34" s="27">
        <v>109</v>
      </c>
      <c r="T34" s="77" t="s">
        <v>18</v>
      </c>
    </row>
    <row r="35" spans="1:20" s="6" customFormat="1" ht="18" customHeight="1" x14ac:dyDescent="0.2">
      <c r="A35" s="76" t="s">
        <v>19</v>
      </c>
      <c r="B35" s="26">
        <v>6938</v>
      </c>
      <c r="C35" s="27">
        <v>187</v>
      </c>
      <c r="D35" s="27">
        <v>1714</v>
      </c>
      <c r="E35" s="27">
        <v>426</v>
      </c>
      <c r="F35" s="27">
        <v>199</v>
      </c>
      <c r="G35" s="27">
        <v>529</v>
      </c>
      <c r="H35" s="27">
        <v>183</v>
      </c>
      <c r="I35" s="27">
        <v>222</v>
      </c>
      <c r="J35" s="28">
        <v>563</v>
      </c>
      <c r="K35" s="29">
        <v>371</v>
      </c>
      <c r="L35" s="27">
        <v>258</v>
      </c>
      <c r="M35" s="27">
        <v>498</v>
      </c>
      <c r="N35" s="27">
        <v>794</v>
      </c>
      <c r="O35" s="27">
        <v>204</v>
      </c>
      <c r="P35" s="27">
        <v>317</v>
      </c>
      <c r="Q35" s="27">
        <v>150</v>
      </c>
      <c r="R35" s="27">
        <v>187</v>
      </c>
      <c r="S35" s="27">
        <v>136</v>
      </c>
      <c r="T35" s="77" t="s">
        <v>19</v>
      </c>
    </row>
    <row r="36" spans="1:20" s="6" customFormat="1" ht="12.75" customHeight="1" x14ac:dyDescent="0.2">
      <c r="A36" s="76" t="s">
        <v>20</v>
      </c>
      <c r="B36" s="26">
        <v>-1856</v>
      </c>
      <c r="C36" s="27">
        <v>-81</v>
      </c>
      <c r="D36" s="27">
        <v>-268</v>
      </c>
      <c r="E36" s="27">
        <v>-108</v>
      </c>
      <c r="F36" s="27">
        <v>-67</v>
      </c>
      <c r="G36" s="27">
        <v>-175</v>
      </c>
      <c r="H36" s="16">
        <v>-33</v>
      </c>
      <c r="I36" s="27">
        <v>-102</v>
      </c>
      <c r="J36" s="28">
        <v>-153</v>
      </c>
      <c r="K36" s="29">
        <v>-107</v>
      </c>
      <c r="L36" s="27">
        <v>-83</v>
      </c>
      <c r="M36" s="27">
        <v>-164</v>
      </c>
      <c r="N36" s="27">
        <v>-190</v>
      </c>
      <c r="O36" s="27">
        <v>-50</v>
      </c>
      <c r="P36" s="27">
        <v>-145</v>
      </c>
      <c r="Q36" s="27">
        <v>-43</v>
      </c>
      <c r="R36" s="27">
        <v>-60</v>
      </c>
      <c r="S36" s="27">
        <v>-27</v>
      </c>
      <c r="T36" s="77" t="s">
        <v>20</v>
      </c>
    </row>
    <row r="37" spans="1:20" s="6" customFormat="1" ht="12.75" customHeight="1" x14ac:dyDescent="0.2">
      <c r="A37" s="76" t="s">
        <v>38</v>
      </c>
      <c r="B37" s="26">
        <v>9853</v>
      </c>
      <c r="C37" s="27">
        <v>433</v>
      </c>
      <c r="D37" s="27">
        <v>4076</v>
      </c>
      <c r="E37" s="27">
        <v>959</v>
      </c>
      <c r="F37" s="27">
        <v>285</v>
      </c>
      <c r="G37" s="27">
        <v>697</v>
      </c>
      <c r="H37" s="27">
        <v>625</v>
      </c>
      <c r="I37" s="27">
        <v>313</v>
      </c>
      <c r="J37" s="28">
        <v>1732</v>
      </c>
      <c r="K37" s="29">
        <v>745</v>
      </c>
      <c r="L37" s="27">
        <v>694</v>
      </c>
      <c r="M37" s="27">
        <v>778</v>
      </c>
      <c r="N37" s="27">
        <v>1900</v>
      </c>
      <c r="O37" s="27">
        <v>485</v>
      </c>
      <c r="P37" s="27">
        <v>626</v>
      </c>
      <c r="Q37" s="27">
        <v>333</v>
      </c>
      <c r="R37" s="27">
        <v>343</v>
      </c>
      <c r="S37" s="27">
        <v>544</v>
      </c>
      <c r="T37" s="77" t="s">
        <v>38</v>
      </c>
    </row>
    <row r="38" spans="1:20" s="6" customFormat="1" ht="12.75" customHeight="1" x14ac:dyDescent="0.2">
      <c r="A38" s="85" t="s">
        <v>39</v>
      </c>
      <c r="B38" s="26">
        <v>9275</v>
      </c>
      <c r="C38" s="27">
        <v>368</v>
      </c>
      <c r="D38" s="27">
        <v>3591</v>
      </c>
      <c r="E38" s="27">
        <v>1175</v>
      </c>
      <c r="F38" s="27">
        <v>404</v>
      </c>
      <c r="G38" s="27">
        <v>834</v>
      </c>
      <c r="H38" s="27">
        <v>685</v>
      </c>
      <c r="I38" s="27">
        <v>352</v>
      </c>
      <c r="J38" s="28">
        <v>1377</v>
      </c>
      <c r="K38" s="29">
        <v>896</v>
      </c>
      <c r="L38" s="27">
        <v>600</v>
      </c>
      <c r="M38" s="27">
        <v>739</v>
      </c>
      <c r="N38" s="27">
        <v>1632</v>
      </c>
      <c r="O38" s="27">
        <v>375</v>
      </c>
      <c r="P38" s="27">
        <v>665</v>
      </c>
      <c r="Q38" s="27">
        <v>321</v>
      </c>
      <c r="R38" s="27">
        <v>438</v>
      </c>
      <c r="S38" s="27">
        <v>538</v>
      </c>
      <c r="T38" s="86" t="s">
        <v>39</v>
      </c>
    </row>
    <row r="39" spans="1:20" s="6" customFormat="1" ht="12.75" customHeight="1" x14ac:dyDescent="0.2">
      <c r="A39" s="76" t="s">
        <v>40</v>
      </c>
      <c r="B39" s="26">
        <v>578</v>
      </c>
      <c r="C39" s="27">
        <v>65</v>
      </c>
      <c r="D39" s="27">
        <v>485</v>
      </c>
      <c r="E39" s="27">
        <v>-216</v>
      </c>
      <c r="F39" s="27">
        <v>-119</v>
      </c>
      <c r="G39" s="27">
        <v>-137</v>
      </c>
      <c r="H39" s="27">
        <v>-60</v>
      </c>
      <c r="I39" s="27">
        <v>-39</v>
      </c>
      <c r="J39" s="28">
        <v>355</v>
      </c>
      <c r="K39" s="29">
        <v>-151</v>
      </c>
      <c r="L39" s="27">
        <v>94</v>
      </c>
      <c r="M39" s="27">
        <v>39</v>
      </c>
      <c r="N39" s="13">
        <v>268</v>
      </c>
      <c r="O39" s="27">
        <v>110</v>
      </c>
      <c r="P39" s="27">
        <v>-39</v>
      </c>
      <c r="Q39" s="27">
        <v>12</v>
      </c>
      <c r="R39" s="27">
        <v>-95</v>
      </c>
      <c r="S39" s="27">
        <v>6</v>
      </c>
      <c r="T39" s="77" t="s">
        <v>40</v>
      </c>
    </row>
    <row r="40" spans="1:20" s="6" customFormat="1" ht="12.75" customHeight="1" x14ac:dyDescent="0.2">
      <c r="A40" s="76" t="s">
        <v>41</v>
      </c>
      <c r="B40" s="26">
        <v>-1278</v>
      </c>
      <c r="C40" s="27">
        <v>-16</v>
      </c>
      <c r="D40" s="27">
        <v>217</v>
      </c>
      <c r="E40" s="13">
        <v>-324</v>
      </c>
      <c r="F40" s="27">
        <v>-186</v>
      </c>
      <c r="G40" s="27">
        <v>-312</v>
      </c>
      <c r="H40" s="27">
        <v>-93</v>
      </c>
      <c r="I40" s="27">
        <v>-141</v>
      </c>
      <c r="J40" s="28">
        <v>202</v>
      </c>
      <c r="K40" s="29">
        <v>-258</v>
      </c>
      <c r="L40" s="27">
        <v>11</v>
      </c>
      <c r="M40" s="27">
        <v>-125</v>
      </c>
      <c r="N40" s="27">
        <v>78</v>
      </c>
      <c r="O40" s="27">
        <v>60</v>
      </c>
      <c r="P40" s="27">
        <v>-184</v>
      </c>
      <c r="Q40" s="27">
        <v>-31</v>
      </c>
      <c r="R40" s="27">
        <v>-155</v>
      </c>
      <c r="S40" s="27">
        <v>-21</v>
      </c>
      <c r="T40" s="77" t="s">
        <v>41</v>
      </c>
    </row>
    <row r="41" spans="1:20" s="6" customFormat="1" ht="12.75" customHeight="1" x14ac:dyDescent="0.2">
      <c r="A41" s="85" t="s">
        <v>42</v>
      </c>
      <c r="B41" s="26">
        <v>2684</v>
      </c>
      <c r="C41" s="34">
        <v>50</v>
      </c>
      <c r="D41" s="34">
        <v>719</v>
      </c>
      <c r="E41" s="34">
        <v>156</v>
      </c>
      <c r="F41" s="34">
        <v>73</v>
      </c>
      <c r="G41" s="34">
        <v>181</v>
      </c>
      <c r="H41" s="34">
        <v>99</v>
      </c>
      <c r="I41" s="34">
        <v>75</v>
      </c>
      <c r="J41" s="35">
        <v>233</v>
      </c>
      <c r="K41" s="36">
        <v>128</v>
      </c>
      <c r="L41" s="34">
        <v>90</v>
      </c>
      <c r="M41" s="34">
        <v>191</v>
      </c>
      <c r="N41" s="34">
        <v>344</v>
      </c>
      <c r="O41" s="34">
        <v>83</v>
      </c>
      <c r="P41" s="34">
        <v>100</v>
      </c>
      <c r="Q41" s="34">
        <v>57</v>
      </c>
      <c r="R41" s="34">
        <v>69</v>
      </c>
      <c r="S41" s="34">
        <v>36</v>
      </c>
      <c r="T41" s="86" t="s">
        <v>42</v>
      </c>
    </row>
    <row r="42" spans="1:20" s="6" customFormat="1" ht="12.75" customHeight="1" x14ac:dyDescent="0.2">
      <c r="A42" s="76" t="s">
        <v>43</v>
      </c>
      <c r="B42" s="26">
        <v>1270</v>
      </c>
      <c r="C42" s="27">
        <v>25</v>
      </c>
      <c r="D42" s="27">
        <v>338</v>
      </c>
      <c r="E42" s="27">
        <v>72</v>
      </c>
      <c r="F42" s="27">
        <v>31</v>
      </c>
      <c r="G42" s="27">
        <v>100</v>
      </c>
      <c r="H42" s="27">
        <v>45</v>
      </c>
      <c r="I42" s="27">
        <v>38</v>
      </c>
      <c r="J42" s="28">
        <v>103</v>
      </c>
      <c r="K42" s="29">
        <v>65</v>
      </c>
      <c r="L42" s="27">
        <v>47</v>
      </c>
      <c r="M42" s="27">
        <v>78</v>
      </c>
      <c r="N42" s="27">
        <v>174</v>
      </c>
      <c r="O42" s="27">
        <v>36</v>
      </c>
      <c r="P42" s="27">
        <v>37</v>
      </c>
      <c r="Q42" s="27">
        <v>22</v>
      </c>
      <c r="R42" s="27">
        <v>30</v>
      </c>
      <c r="S42" s="27">
        <v>29</v>
      </c>
      <c r="T42" s="77" t="s">
        <v>43</v>
      </c>
    </row>
    <row r="43" spans="1:20" s="7" customFormat="1" ht="12.75" customHeight="1" x14ac:dyDescent="0.2">
      <c r="A43" s="87" t="s">
        <v>58</v>
      </c>
      <c r="B43" s="37">
        <v>43.589112970000002</v>
      </c>
      <c r="C43" s="38">
        <v>45.083032230000001</v>
      </c>
      <c r="D43" s="38">
        <v>42.66556508</v>
      </c>
      <c r="E43" s="38">
        <v>43.113150099999999</v>
      </c>
      <c r="F43" s="38">
        <v>44.790111690000003</v>
      </c>
      <c r="G43" s="38">
        <v>44.464250309999997</v>
      </c>
      <c r="H43" s="38">
        <v>42.310485479999997</v>
      </c>
      <c r="I43" s="38">
        <v>46.235758179999998</v>
      </c>
      <c r="J43" s="39">
        <v>43.734407189999999</v>
      </c>
      <c r="K43" s="40">
        <v>43.295588449999997</v>
      </c>
      <c r="L43" s="38">
        <v>44.27015755</v>
      </c>
      <c r="M43" s="38">
        <v>44.075113369999997</v>
      </c>
      <c r="N43" s="38">
        <v>44.110622290000002</v>
      </c>
      <c r="O43" s="38">
        <v>42.601793059999999</v>
      </c>
      <c r="P43" s="38">
        <v>44.611639719999999</v>
      </c>
      <c r="Q43" s="38">
        <v>43.038745390000003</v>
      </c>
      <c r="R43" s="38">
        <v>44.179682980000003</v>
      </c>
      <c r="S43" s="38">
        <v>42.273389600000002</v>
      </c>
      <c r="T43" s="88" t="s">
        <v>48</v>
      </c>
    </row>
    <row r="44" spans="1:20" s="7" customFormat="1" ht="12.75" customHeight="1" x14ac:dyDescent="0.2">
      <c r="A44" s="89" t="s">
        <v>32</v>
      </c>
      <c r="B44" s="37">
        <v>42.26170793</v>
      </c>
      <c r="C44" s="38">
        <v>43.344202899999999</v>
      </c>
      <c r="D44" s="38">
        <v>41.303409330000001</v>
      </c>
      <c r="E44" s="38">
        <v>42.056652630000002</v>
      </c>
      <c r="F44" s="38">
        <v>43.549526499999999</v>
      </c>
      <c r="G44" s="38">
        <v>43.08290178</v>
      </c>
      <c r="H44" s="38">
        <v>40.899259909999998</v>
      </c>
      <c r="I44" s="41">
        <v>44.761841230000002</v>
      </c>
      <c r="J44" s="42">
        <v>42.301646759999997</v>
      </c>
      <c r="K44" s="40">
        <v>42.088381740000003</v>
      </c>
      <c r="L44" s="38">
        <v>43.131379959999997</v>
      </c>
      <c r="M44" s="38">
        <v>42.604105769999997</v>
      </c>
      <c r="N44" s="38">
        <v>42.655775130000002</v>
      </c>
      <c r="O44" s="38">
        <v>41.658566219999997</v>
      </c>
      <c r="P44" s="38">
        <v>43.393125980000001</v>
      </c>
      <c r="Q44" s="38">
        <v>41.984908599999997</v>
      </c>
      <c r="R44" s="38">
        <v>43.046637240000003</v>
      </c>
      <c r="S44" s="38">
        <v>41.082853489999998</v>
      </c>
      <c r="T44" s="90" t="s">
        <v>32</v>
      </c>
    </row>
    <row r="45" spans="1:20" s="7" customFormat="1" ht="12.75" customHeight="1" x14ac:dyDescent="0.2">
      <c r="A45" s="89" t="s">
        <v>33</v>
      </c>
      <c r="B45" s="37">
        <v>44.879572070000002</v>
      </c>
      <c r="C45" s="38">
        <v>46.812337849999999</v>
      </c>
      <c r="D45" s="38">
        <v>43.960578750000003</v>
      </c>
      <c r="E45" s="38">
        <v>44.158066060000003</v>
      </c>
      <c r="F45" s="38">
        <v>46.033267889999998</v>
      </c>
      <c r="G45" s="38">
        <v>45.796824719999996</v>
      </c>
      <c r="H45" s="38">
        <v>43.783985770000001</v>
      </c>
      <c r="I45" s="39">
        <v>47.69748594</v>
      </c>
      <c r="J45" s="39">
        <v>45.11964356</v>
      </c>
      <c r="K45" s="40">
        <v>44.500295770000001</v>
      </c>
      <c r="L45" s="38">
        <v>45.365454550000003</v>
      </c>
      <c r="M45" s="38">
        <v>45.499303380000001</v>
      </c>
      <c r="N45" s="38">
        <v>45.514738110000003</v>
      </c>
      <c r="O45" s="38">
        <v>43.551268980000003</v>
      </c>
      <c r="P45" s="38">
        <v>45.770253259999997</v>
      </c>
      <c r="Q45" s="38">
        <v>44.09587775</v>
      </c>
      <c r="R45" s="38">
        <v>45.30384926</v>
      </c>
      <c r="S45" s="38">
        <v>43.453543680000003</v>
      </c>
      <c r="T45" s="91" t="s">
        <v>33</v>
      </c>
    </row>
    <row r="46" spans="1:20" s="7" customFormat="1" ht="12.75" customHeight="1" x14ac:dyDescent="0.2">
      <c r="A46" s="92" t="s">
        <v>59</v>
      </c>
      <c r="B46" s="37">
        <v>141.9054356</v>
      </c>
      <c r="C46" s="38">
        <v>176.6384778</v>
      </c>
      <c r="D46" s="38">
        <v>124.00742390000001</v>
      </c>
      <c r="E46" s="38">
        <v>136.17460320000001</v>
      </c>
      <c r="F46" s="38">
        <v>165.16347239999999</v>
      </c>
      <c r="G46" s="38">
        <v>162.21632769999999</v>
      </c>
      <c r="H46" s="38">
        <v>124.20545749999999</v>
      </c>
      <c r="I46" s="38">
        <v>189.8993964</v>
      </c>
      <c r="J46" s="39">
        <v>146.00119549999999</v>
      </c>
      <c r="K46" s="40">
        <v>138.78349309999999</v>
      </c>
      <c r="L46" s="38">
        <v>154.6678373</v>
      </c>
      <c r="M46" s="38">
        <v>148.37351150000001</v>
      </c>
      <c r="N46" s="38">
        <v>151.08571430000001</v>
      </c>
      <c r="O46" s="38">
        <v>122.58837629999999</v>
      </c>
      <c r="P46" s="38">
        <v>162.6007224</v>
      </c>
      <c r="Q46" s="38">
        <v>129.9133607</v>
      </c>
      <c r="R46" s="38">
        <v>151.99535059999999</v>
      </c>
      <c r="S46" s="38">
        <v>126.0960334</v>
      </c>
      <c r="T46" s="88" t="s">
        <v>59</v>
      </c>
    </row>
    <row r="47" spans="1:20" s="7" customFormat="1" ht="12.75" customHeight="1" x14ac:dyDescent="0.2">
      <c r="A47" s="92" t="s">
        <v>91</v>
      </c>
      <c r="B47" s="37">
        <v>64.945541277541921</v>
      </c>
      <c r="C47" s="38">
        <v>49.67853432570783</v>
      </c>
      <c r="D47" s="38">
        <v>182.29213568270183</v>
      </c>
      <c r="E47" s="38">
        <v>36.802517461898191</v>
      </c>
      <c r="F47" s="38">
        <v>38.903582053199194</v>
      </c>
      <c r="G47" s="38">
        <v>49.699439943452091</v>
      </c>
      <c r="H47" s="38">
        <v>41.476503188554659</v>
      </c>
      <c r="I47" s="38">
        <v>46.907649132934722</v>
      </c>
      <c r="J47" s="39">
        <v>73.940063348040425</v>
      </c>
      <c r="K47" s="40">
        <v>40.144596474378744</v>
      </c>
      <c r="L47" s="38">
        <v>69.934859038358013</v>
      </c>
      <c r="M47" s="38">
        <v>78.730303293040848</v>
      </c>
      <c r="N47" s="38">
        <v>81.40670312123116</v>
      </c>
      <c r="O47" s="38">
        <v>43.522370329229439</v>
      </c>
      <c r="P47" s="38">
        <v>46.074154537778149</v>
      </c>
      <c r="Q47" s="38">
        <v>53.70482560304923</v>
      </c>
      <c r="R47" s="38">
        <v>32.285765882318174</v>
      </c>
      <c r="S47" s="38">
        <v>70.07124307707528</v>
      </c>
      <c r="T47" s="88" t="s">
        <v>92</v>
      </c>
    </row>
    <row r="48" spans="1:20" s="6" customFormat="1" ht="12.75" customHeight="1" x14ac:dyDescent="0.2">
      <c r="A48" s="76" t="s">
        <v>46</v>
      </c>
      <c r="B48" s="132">
        <v>413650</v>
      </c>
      <c r="C48" s="27">
        <v>8969</v>
      </c>
      <c r="D48" s="27">
        <v>113576</v>
      </c>
      <c r="E48" s="27">
        <v>21473</v>
      </c>
      <c r="F48" s="27">
        <v>9386</v>
      </c>
      <c r="G48" s="27">
        <v>31172</v>
      </c>
      <c r="H48" s="27">
        <v>11392</v>
      </c>
      <c r="I48" s="27">
        <v>7950</v>
      </c>
      <c r="J48" s="28">
        <v>38740</v>
      </c>
      <c r="K48" s="29">
        <v>20433</v>
      </c>
      <c r="L48" s="27">
        <v>13585</v>
      </c>
      <c r="M48" s="27">
        <v>25391</v>
      </c>
      <c r="N48" s="27">
        <v>58287</v>
      </c>
      <c r="O48" s="27">
        <v>11915</v>
      </c>
      <c r="P48" s="27">
        <v>17252</v>
      </c>
      <c r="Q48" s="27">
        <v>7774</v>
      </c>
      <c r="R48" s="27">
        <v>7289</v>
      </c>
      <c r="S48" s="27">
        <v>9066</v>
      </c>
      <c r="T48" s="77" t="s">
        <v>46</v>
      </c>
    </row>
    <row r="49" spans="1:20" s="7" customFormat="1" ht="12.75" customHeight="1" x14ac:dyDescent="0.2">
      <c r="A49" s="92" t="s">
        <v>47</v>
      </c>
      <c r="B49" s="37">
        <f>+B48/B22*100</f>
        <v>63.324081827603571</v>
      </c>
      <c r="C49" s="38">
        <f t="shared" ref="C49:S49" si="0">+C48/C22*100</f>
        <v>64.814279520161875</v>
      </c>
      <c r="D49" s="38">
        <f t="shared" si="0"/>
        <v>67.446984138295534</v>
      </c>
      <c r="E49" s="38">
        <f t="shared" si="0"/>
        <v>51.678659960049103</v>
      </c>
      <c r="F49" s="38">
        <f t="shared" si="0"/>
        <v>51.135930264233174</v>
      </c>
      <c r="G49" s="38">
        <f t="shared" si="0"/>
        <v>67.172348403223722</v>
      </c>
      <c r="H49" s="38">
        <f t="shared" si="0"/>
        <v>56.665340230799842</v>
      </c>
      <c r="I49" s="38">
        <f t="shared" si="0"/>
        <v>44.012622487958815</v>
      </c>
      <c r="J49" s="39">
        <f t="shared" si="0"/>
        <v>70.630275848237886</v>
      </c>
      <c r="K49" s="40">
        <f t="shared" si="0"/>
        <v>60.497409326424865</v>
      </c>
      <c r="L49" s="38">
        <f t="shared" si="0"/>
        <v>59.954102122776817</v>
      </c>
      <c r="M49" s="38">
        <f t="shared" si="0"/>
        <v>56.168565424178738</v>
      </c>
      <c r="N49" s="38">
        <f t="shared" si="0"/>
        <v>71.428396362834249</v>
      </c>
      <c r="O49" s="38">
        <f t="shared" si="0"/>
        <v>60.522171991669623</v>
      </c>
      <c r="P49" s="38">
        <f t="shared" si="0"/>
        <v>69.556102084425277</v>
      </c>
      <c r="Q49" s="38">
        <f t="shared" si="0"/>
        <v>55.166051660516601</v>
      </c>
      <c r="R49" s="38">
        <f t="shared" si="0"/>
        <v>42.16707161865093</v>
      </c>
      <c r="S49" s="38">
        <f t="shared" si="0"/>
        <v>72.187276057010905</v>
      </c>
      <c r="T49" s="88" t="s">
        <v>47</v>
      </c>
    </row>
    <row r="50" spans="1:20" x14ac:dyDescent="0.2">
      <c r="A50" s="137"/>
      <c r="B50" s="133"/>
      <c r="C50" s="134"/>
      <c r="D50" s="134"/>
      <c r="E50" s="134"/>
      <c r="F50" s="134"/>
      <c r="G50" s="134"/>
      <c r="H50" s="134"/>
      <c r="I50" s="134"/>
      <c r="J50" s="135"/>
      <c r="K50" s="136"/>
      <c r="L50" s="134"/>
      <c r="M50" s="134"/>
      <c r="N50" s="134"/>
      <c r="O50" s="134"/>
      <c r="P50" s="134"/>
      <c r="Q50" s="134"/>
      <c r="R50" s="134"/>
      <c r="S50" s="134"/>
    </row>
    <row r="51" spans="1:20" s="7" customFormat="1" ht="24.75" customHeight="1" x14ac:dyDescent="0.2">
      <c r="A51" s="115" t="s">
        <v>111</v>
      </c>
      <c r="B51" s="130"/>
      <c r="C51" s="127"/>
      <c r="D51" s="127"/>
      <c r="E51" s="127"/>
      <c r="F51" s="131"/>
      <c r="G51" s="127"/>
      <c r="H51" s="127"/>
      <c r="I51" s="127"/>
      <c r="J51" s="128"/>
      <c r="K51" s="129"/>
      <c r="L51" s="127"/>
      <c r="M51" s="127"/>
      <c r="N51" s="127"/>
      <c r="O51" s="127"/>
      <c r="P51" s="127"/>
      <c r="Q51" s="127"/>
      <c r="R51" s="127"/>
      <c r="S51" s="127"/>
      <c r="T51" s="124" t="s">
        <v>111</v>
      </c>
    </row>
    <row r="52" spans="1:20" s="7" customFormat="1" ht="12.75" customHeight="1" x14ac:dyDescent="0.2">
      <c r="A52" s="116" t="s">
        <v>93</v>
      </c>
      <c r="B52" s="26">
        <v>72</v>
      </c>
      <c r="C52" s="27">
        <v>2</v>
      </c>
      <c r="D52" s="27">
        <v>8</v>
      </c>
      <c r="E52" s="27">
        <v>7</v>
      </c>
      <c r="F52" s="27">
        <v>4</v>
      </c>
      <c r="G52" s="27">
        <v>6</v>
      </c>
      <c r="H52" s="27">
        <v>1</v>
      </c>
      <c r="I52" s="27">
        <v>5</v>
      </c>
      <c r="J52" s="28">
        <v>3</v>
      </c>
      <c r="K52" s="29">
        <v>3</v>
      </c>
      <c r="L52" s="27">
        <v>2</v>
      </c>
      <c r="M52" s="27">
        <v>5</v>
      </c>
      <c r="N52" s="27">
        <v>9</v>
      </c>
      <c r="O52" s="27">
        <v>5</v>
      </c>
      <c r="P52" s="27">
        <v>4</v>
      </c>
      <c r="Q52" s="27">
        <v>3</v>
      </c>
      <c r="R52" s="27">
        <v>3</v>
      </c>
      <c r="S52" s="27">
        <v>2</v>
      </c>
      <c r="T52" s="125" t="s">
        <v>93</v>
      </c>
    </row>
    <row r="53" spans="1:20" s="7" customFormat="1" ht="12.75" customHeight="1" x14ac:dyDescent="0.2">
      <c r="A53" s="116" t="s">
        <v>94</v>
      </c>
      <c r="B53" s="26">
        <v>3262</v>
      </c>
      <c r="C53" s="27">
        <v>51</v>
      </c>
      <c r="D53" s="27">
        <v>614</v>
      </c>
      <c r="E53" s="27">
        <v>165</v>
      </c>
      <c r="F53" s="27">
        <v>140</v>
      </c>
      <c r="G53" s="27">
        <v>245</v>
      </c>
      <c r="H53" s="27">
        <v>31</v>
      </c>
      <c r="I53" s="27">
        <v>182</v>
      </c>
      <c r="J53" s="28">
        <v>475</v>
      </c>
      <c r="K53" s="29">
        <v>96</v>
      </c>
      <c r="L53" s="27">
        <v>119</v>
      </c>
      <c r="M53" s="27">
        <v>135</v>
      </c>
      <c r="N53" s="27">
        <v>389</v>
      </c>
      <c r="O53" s="27">
        <v>204</v>
      </c>
      <c r="P53" s="27">
        <v>200</v>
      </c>
      <c r="Q53" s="27">
        <v>124</v>
      </c>
      <c r="R53" s="27">
        <v>53</v>
      </c>
      <c r="S53" s="27">
        <v>39</v>
      </c>
      <c r="T53" s="125" t="s">
        <v>94</v>
      </c>
    </row>
    <row r="54" spans="1:20" s="7" customFormat="1" ht="12.75" customHeight="1" x14ac:dyDescent="0.2">
      <c r="A54" s="116" t="s">
        <v>95</v>
      </c>
      <c r="B54" s="26">
        <v>531</v>
      </c>
      <c r="C54" s="27">
        <v>18</v>
      </c>
      <c r="D54" s="27">
        <v>74</v>
      </c>
      <c r="E54" s="27">
        <v>31</v>
      </c>
      <c r="F54" s="27">
        <v>20</v>
      </c>
      <c r="G54" s="27">
        <v>52</v>
      </c>
      <c r="H54" s="27">
        <v>15</v>
      </c>
      <c r="I54" s="27">
        <v>15</v>
      </c>
      <c r="J54" s="28">
        <v>36</v>
      </c>
      <c r="K54" s="29">
        <v>41</v>
      </c>
      <c r="L54" s="27">
        <v>28</v>
      </c>
      <c r="M54" s="27">
        <v>58</v>
      </c>
      <c r="N54" s="27">
        <v>57</v>
      </c>
      <c r="O54" s="27">
        <v>16</v>
      </c>
      <c r="P54" s="27">
        <v>24</v>
      </c>
      <c r="Q54" s="27">
        <v>12</v>
      </c>
      <c r="R54" s="27">
        <v>21</v>
      </c>
      <c r="S54" s="27">
        <v>13</v>
      </c>
      <c r="T54" s="125" t="s">
        <v>95</v>
      </c>
    </row>
    <row r="55" spans="1:20" s="7" customFormat="1" ht="12.75" customHeight="1" x14ac:dyDescent="0.2">
      <c r="A55" s="116" t="s">
        <v>96</v>
      </c>
      <c r="B55" s="26">
        <v>366</v>
      </c>
      <c r="C55" s="27">
        <v>9</v>
      </c>
      <c r="D55" s="27">
        <v>61</v>
      </c>
      <c r="E55" s="27">
        <v>28</v>
      </c>
      <c r="F55" s="27">
        <v>14</v>
      </c>
      <c r="G55" s="27">
        <v>42</v>
      </c>
      <c r="H55" s="27">
        <v>14</v>
      </c>
      <c r="I55" s="27">
        <v>12</v>
      </c>
      <c r="J55" s="28">
        <v>22</v>
      </c>
      <c r="K55" s="29">
        <v>28</v>
      </c>
      <c r="L55" s="27">
        <v>11</v>
      </c>
      <c r="M55" s="27">
        <v>31</v>
      </c>
      <c r="N55" s="27">
        <v>34</v>
      </c>
      <c r="O55" s="27">
        <v>10</v>
      </c>
      <c r="P55" s="27">
        <v>20</v>
      </c>
      <c r="Q55" s="27">
        <v>7</v>
      </c>
      <c r="R55" s="27">
        <v>15</v>
      </c>
      <c r="S55" s="27">
        <v>8</v>
      </c>
      <c r="T55" s="125" t="s">
        <v>96</v>
      </c>
    </row>
    <row r="56" spans="1:20" s="7" customFormat="1" ht="12.75" customHeight="1" x14ac:dyDescent="0.2">
      <c r="A56" s="116" t="s">
        <v>97</v>
      </c>
      <c r="B56" s="26">
        <v>351</v>
      </c>
      <c r="C56" s="27">
        <v>22</v>
      </c>
      <c r="D56" s="27">
        <v>37</v>
      </c>
      <c r="E56" s="27">
        <v>13</v>
      </c>
      <c r="F56" s="27">
        <v>13</v>
      </c>
      <c r="G56" s="27">
        <v>27</v>
      </c>
      <c r="H56" s="27">
        <v>8</v>
      </c>
      <c r="I56" s="27">
        <v>18</v>
      </c>
      <c r="J56" s="28">
        <v>34</v>
      </c>
      <c r="K56" s="29">
        <v>22</v>
      </c>
      <c r="L56" s="27">
        <v>23</v>
      </c>
      <c r="M56" s="27">
        <v>42</v>
      </c>
      <c r="N56" s="27">
        <v>50</v>
      </c>
      <c r="O56" s="27">
        <v>6</v>
      </c>
      <c r="P56" s="27">
        <v>8</v>
      </c>
      <c r="Q56" s="27">
        <v>8</v>
      </c>
      <c r="R56" s="27">
        <v>8</v>
      </c>
      <c r="S56" s="27">
        <v>12</v>
      </c>
      <c r="T56" s="125" t="s">
        <v>97</v>
      </c>
    </row>
    <row r="57" spans="1:20" s="7" customFormat="1" ht="12.75" customHeight="1" x14ac:dyDescent="0.2">
      <c r="A57" s="116" t="s">
        <v>98</v>
      </c>
      <c r="B57" s="26">
        <v>252</v>
      </c>
      <c r="C57" s="27">
        <v>17</v>
      </c>
      <c r="D57" s="27">
        <v>49</v>
      </c>
      <c r="E57" s="27">
        <v>12</v>
      </c>
      <c r="F57" s="27">
        <v>15</v>
      </c>
      <c r="G57" s="27">
        <v>25</v>
      </c>
      <c r="H57" s="27">
        <v>5</v>
      </c>
      <c r="I57" s="27">
        <v>6</v>
      </c>
      <c r="J57" s="28">
        <v>18</v>
      </c>
      <c r="K57" s="29">
        <v>14</v>
      </c>
      <c r="L57" s="27">
        <v>7</v>
      </c>
      <c r="M57" s="27">
        <v>31</v>
      </c>
      <c r="N57" s="27">
        <v>19</v>
      </c>
      <c r="O57" s="27">
        <v>6</v>
      </c>
      <c r="P57" s="27">
        <v>12</v>
      </c>
      <c r="Q57" s="27">
        <v>3</v>
      </c>
      <c r="R57" s="27">
        <v>8</v>
      </c>
      <c r="S57" s="27">
        <v>5</v>
      </c>
      <c r="T57" s="125" t="s">
        <v>98</v>
      </c>
    </row>
    <row r="58" spans="1:20" s="7" customFormat="1" ht="12.75" customHeight="1" x14ac:dyDescent="0.2">
      <c r="A58" s="116" t="s">
        <v>99</v>
      </c>
      <c r="B58" s="26">
        <v>7164</v>
      </c>
      <c r="C58" s="27">
        <v>229</v>
      </c>
      <c r="D58" s="27">
        <v>977</v>
      </c>
      <c r="E58" s="27">
        <v>625</v>
      </c>
      <c r="F58" s="27">
        <v>177</v>
      </c>
      <c r="G58" s="27">
        <v>581</v>
      </c>
      <c r="H58" s="27">
        <v>254</v>
      </c>
      <c r="I58" s="27">
        <v>234</v>
      </c>
      <c r="J58" s="28">
        <v>584</v>
      </c>
      <c r="K58" s="29">
        <v>560</v>
      </c>
      <c r="L58" s="27">
        <v>231</v>
      </c>
      <c r="M58" s="27">
        <v>702</v>
      </c>
      <c r="N58" s="27">
        <v>886</v>
      </c>
      <c r="O58" s="27">
        <v>286</v>
      </c>
      <c r="P58" s="27">
        <v>243</v>
      </c>
      <c r="Q58" s="27">
        <v>97</v>
      </c>
      <c r="R58" s="27">
        <v>344</v>
      </c>
      <c r="S58" s="27">
        <v>154</v>
      </c>
      <c r="T58" s="125" t="s">
        <v>99</v>
      </c>
    </row>
    <row r="59" spans="1:20" s="7" customFormat="1" ht="12.75" customHeight="1" x14ac:dyDescent="0.2">
      <c r="A59" s="116" t="s">
        <v>100</v>
      </c>
      <c r="B59" s="26">
        <v>89</v>
      </c>
      <c r="C59" s="27">
        <v>3</v>
      </c>
      <c r="D59" s="27">
        <v>13</v>
      </c>
      <c r="E59" s="27">
        <v>9</v>
      </c>
      <c r="F59" s="27">
        <v>2</v>
      </c>
      <c r="G59" s="27">
        <v>4</v>
      </c>
      <c r="H59" s="27">
        <v>4</v>
      </c>
      <c r="I59" s="27">
        <v>4</v>
      </c>
      <c r="J59" s="28">
        <v>5</v>
      </c>
      <c r="K59" s="29">
        <v>8</v>
      </c>
      <c r="L59" s="27">
        <v>3</v>
      </c>
      <c r="M59" s="27">
        <v>8</v>
      </c>
      <c r="N59" s="27">
        <v>6</v>
      </c>
      <c r="O59" s="27">
        <v>3</v>
      </c>
      <c r="P59" s="27">
        <v>5</v>
      </c>
      <c r="Q59" s="27">
        <v>1</v>
      </c>
      <c r="R59" s="27">
        <v>9</v>
      </c>
      <c r="S59" s="27">
        <v>2</v>
      </c>
      <c r="T59" s="125" t="s">
        <v>100</v>
      </c>
    </row>
    <row r="60" spans="1:20" s="7" customFormat="1" ht="22.5" x14ac:dyDescent="0.2">
      <c r="A60" s="125" t="s">
        <v>119</v>
      </c>
      <c r="B60" s="26">
        <v>163</v>
      </c>
      <c r="C60" s="27">
        <v>2</v>
      </c>
      <c r="D60" s="27">
        <v>26</v>
      </c>
      <c r="E60" s="27">
        <v>12</v>
      </c>
      <c r="F60" s="27">
        <v>8</v>
      </c>
      <c r="G60" s="27">
        <v>17</v>
      </c>
      <c r="H60" s="27">
        <v>6</v>
      </c>
      <c r="I60" s="27">
        <v>6</v>
      </c>
      <c r="J60" s="28">
        <v>9</v>
      </c>
      <c r="K60" s="29">
        <v>11</v>
      </c>
      <c r="L60" s="27">
        <v>11</v>
      </c>
      <c r="M60" s="27">
        <v>9</v>
      </c>
      <c r="N60" s="27">
        <v>15</v>
      </c>
      <c r="O60" s="27">
        <v>4</v>
      </c>
      <c r="P60" s="27">
        <v>9</v>
      </c>
      <c r="Q60" s="27">
        <v>5</v>
      </c>
      <c r="R60" s="27">
        <v>6</v>
      </c>
      <c r="S60" s="27">
        <v>7</v>
      </c>
      <c r="T60" s="125" t="s">
        <v>119</v>
      </c>
    </row>
    <row r="61" spans="1:20" s="7" customFormat="1" ht="22.5" x14ac:dyDescent="0.2">
      <c r="A61" s="116" t="s">
        <v>101</v>
      </c>
      <c r="B61" s="26">
        <v>425</v>
      </c>
      <c r="C61" s="27">
        <v>19</v>
      </c>
      <c r="D61" s="27">
        <v>60</v>
      </c>
      <c r="E61" s="27">
        <v>16</v>
      </c>
      <c r="F61" s="27">
        <v>17</v>
      </c>
      <c r="G61" s="27">
        <v>41</v>
      </c>
      <c r="H61" s="27">
        <v>11</v>
      </c>
      <c r="I61" s="27">
        <v>20</v>
      </c>
      <c r="J61" s="28">
        <v>32</v>
      </c>
      <c r="K61" s="29">
        <v>28</v>
      </c>
      <c r="L61" s="27">
        <v>20</v>
      </c>
      <c r="M61" s="27">
        <v>44</v>
      </c>
      <c r="N61" s="27">
        <v>52</v>
      </c>
      <c r="O61" s="27">
        <v>14</v>
      </c>
      <c r="P61" s="27">
        <v>15</v>
      </c>
      <c r="Q61" s="27">
        <v>9</v>
      </c>
      <c r="R61" s="27">
        <v>15</v>
      </c>
      <c r="S61" s="27">
        <v>12</v>
      </c>
      <c r="T61" s="125" t="s">
        <v>101</v>
      </c>
    </row>
    <row r="62" spans="1:20" s="7" customFormat="1" ht="12.75" customHeight="1" x14ac:dyDescent="0.2">
      <c r="A62" s="116" t="s">
        <v>102</v>
      </c>
      <c r="B62" s="26">
        <v>47</v>
      </c>
      <c r="C62" s="27">
        <v>2</v>
      </c>
      <c r="D62" s="27">
        <v>4</v>
      </c>
      <c r="E62" s="27">
        <v>6</v>
      </c>
      <c r="F62" s="27">
        <v>3</v>
      </c>
      <c r="G62" s="27">
        <v>2</v>
      </c>
      <c r="H62" s="27">
        <v>2</v>
      </c>
      <c r="I62" s="27">
        <v>2</v>
      </c>
      <c r="J62" s="28">
        <v>3</v>
      </c>
      <c r="K62" s="29">
        <v>3</v>
      </c>
      <c r="L62" s="27">
        <v>1</v>
      </c>
      <c r="M62" s="27">
        <v>3</v>
      </c>
      <c r="N62" s="27">
        <v>5</v>
      </c>
      <c r="O62" s="27">
        <v>2</v>
      </c>
      <c r="P62" s="27">
        <v>3</v>
      </c>
      <c r="Q62" s="27">
        <v>2</v>
      </c>
      <c r="R62" s="27">
        <v>3</v>
      </c>
      <c r="S62" s="27">
        <v>1</v>
      </c>
      <c r="T62" s="125" t="s">
        <v>102</v>
      </c>
    </row>
    <row r="63" spans="1:20" s="7" customFormat="1" ht="22.5" x14ac:dyDescent="0.2">
      <c r="A63" s="116" t="s">
        <v>103</v>
      </c>
      <c r="B63" s="26">
        <v>81</v>
      </c>
      <c r="C63" s="27">
        <v>2</v>
      </c>
      <c r="D63" s="27">
        <v>12</v>
      </c>
      <c r="E63" s="27">
        <v>4</v>
      </c>
      <c r="F63" s="27">
        <v>3</v>
      </c>
      <c r="G63" s="27">
        <v>5</v>
      </c>
      <c r="H63" s="27">
        <v>5</v>
      </c>
      <c r="I63" s="27">
        <v>2</v>
      </c>
      <c r="J63" s="28">
        <v>5</v>
      </c>
      <c r="K63" s="29">
        <v>5</v>
      </c>
      <c r="L63" s="27">
        <v>3</v>
      </c>
      <c r="M63" s="27">
        <v>6</v>
      </c>
      <c r="N63" s="27">
        <v>8</v>
      </c>
      <c r="O63" s="27">
        <v>4</v>
      </c>
      <c r="P63" s="27">
        <v>5</v>
      </c>
      <c r="Q63" s="27">
        <v>5</v>
      </c>
      <c r="R63" s="27">
        <v>4</v>
      </c>
      <c r="S63" s="27">
        <v>3</v>
      </c>
      <c r="T63" s="125" t="s">
        <v>103</v>
      </c>
    </row>
    <row r="64" spans="1:20" s="7" customFormat="1" ht="12.75" customHeight="1" x14ac:dyDescent="0.2">
      <c r="A64" s="116" t="s">
        <v>104</v>
      </c>
      <c r="B64" s="26">
        <v>309</v>
      </c>
      <c r="C64" s="27">
        <v>13</v>
      </c>
      <c r="D64" s="27">
        <v>37</v>
      </c>
      <c r="E64" s="27">
        <v>22</v>
      </c>
      <c r="F64" s="27">
        <v>17</v>
      </c>
      <c r="G64" s="27">
        <v>28</v>
      </c>
      <c r="H64" s="27">
        <v>11</v>
      </c>
      <c r="I64" s="27">
        <v>10</v>
      </c>
      <c r="J64" s="28">
        <v>23</v>
      </c>
      <c r="K64" s="29">
        <v>20</v>
      </c>
      <c r="L64" s="27">
        <v>18</v>
      </c>
      <c r="M64" s="27">
        <v>27</v>
      </c>
      <c r="N64" s="27">
        <v>31</v>
      </c>
      <c r="O64" s="27">
        <v>11</v>
      </c>
      <c r="P64" s="27">
        <v>14</v>
      </c>
      <c r="Q64" s="27">
        <v>6</v>
      </c>
      <c r="R64" s="27">
        <v>14</v>
      </c>
      <c r="S64" s="27">
        <v>7</v>
      </c>
      <c r="T64" s="125" t="s">
        <v>104</v>
      </c>
    </row>
    <row r="65" spans="1:20" s="7" customFormat="1" ht="22.5" x14ac:dyDescent="0.2">
      <c r="A65" s="116" t="s">
        <v>105</v>
      </c>
      <c r="B65" s="26">
        <v>143</v>
      </c>
      <c r="C65" s="27">
        <v>4</v>
      </c>
      <c r="D65" s="27">
        <v>23</v>
      </c>
      <c r="E65" s="27">
        <v>17</v>
      </c>
      <c r="F65" s="27">
        <v>5</v>
      </c>
      <c r="G65" s="27">
        <v>9</v>
      </c>
      <c r="H65" s="27">
        <v>5</v>
      </c>
      <c r="I65" s="27">
        <v>3</v>
      </c>
      <c r="J65" s="28">
        <v>9</v>
      </c>
      <c r="K65" s="29">
        <v>10</v>
      </c>
      <c r="L65" s="27">
        <v>6</v>
      </c>
      <c r="M65" s="27">
        <v>9</v>
      </c>
      <c r="N65" s="27">
        <v>18</v>
      </c>
      <c r="O65" s="27">
        <v>6</v>
      </c>
      <c r="P65" s="27">
        <v>7</v>
      </c>
      <c r="Q65" s="27">
        <v>2</v>
      </c>
      <c r="R65" s="27">
        <v>6</v>
      </c>
      <c r="S65" s="27">
        <v>4</v>
      </c>
      <c r="T65" s="125" t="s">
        <v>105</v>
      </c>
    </row>
    <row r="66" spans="1:20" s="7" customFormat="1" ht="22.5" x14ac:dyDescent="0.2">
      <c r="A66" s="116" t="s">
        <v>106</v>
      </c>
      <c r="B66" s="26">
        <v>48</v>
      </c>
      <c r="C66" s="27">
        <v>2</v>
      </c>
      <c r="D66" s="27">
        <v>6</v>
      </c>
      <c r="E66" s="27">
        <v>5</v>
      </c>
      <c r="F66" s="27">
        <v>1</v>
      </c>
      <c r="G66" s="27">
        <v>4</v>
      </c>
      <c r="H66" s="27">
        <v>3</v>
      </c>
      <c r="I66" s="27">
        <v>1</v>
      </c>
      <c r="J66" s="28">
        <v>2</v>
      </c>
      <c r="K66" s="29">
        <v>5</v>
      </c>
      <c r="L66" s="27">
        <v>3</v>
      </c>
      <c r="M66" s="27">
        <v>2</v>
      </c>
      <c r="N66" s="27">
        <v>7</v>
      </c>
      <c r="O66" s="27">
        <v>1</v>
      </c>
      <c r="P66" s="27">
        <v>2</v>
      </c>
      <c r="Q66" s="27">
        <v>1</v>
      </c>
      <c r="R66" s="27">
        <v>1</v>
      </c>
      <c r="S66" s="27">
        <v>2</v>
      </c>
      <c r="T66" s="125" t="s">
        <v>106</v>
      </c>
    </row>
    <row r="67" spans="1:20" s="7" customFormat="1" ht="12.75" customHeight="1" x14ac:dyDescent="0.2">
      <c r="A67" s="85" t="s">
        <v>107</v>
      </c>
      <c r="B67" s="26">
        <v>499</v>
      </c>
      <c r="C67" s="27">
        <v>17</v>
      </c>
      <c r="D67" s="27">
        <v>70</v>
      </c>
      <c r="E67" s="27">
        <v>29</v>
      </c>
      <c r="F67" s="27">
        <v>18</v>
      </c>
      <c r="G67" s="27">
        <v>46</v>
      </c>
      <c r="H67" s="27">
        <v>14</v>
      </c>
      <c r="I67" s="27">
        <v>19</v>
      </c>
      <c r="J67" s="28">
        <v>40</v>
      </c>
      <c r="K67" s="29">
        <v>39</v>
      </c>
      <c r="L67" s="27">
        <v>24</v>
      </c>
      <c r="M67" s="27">
        <v>49</v>
      </c>
      <c r="N67" s="27">
        <v>60</v>
      </c>
      <c r="O67" s="27">
        <v>15</v>
      </c>
      <c r="P67" s="27">
        <v>20</v>
      </c>
      <c r="Q67" s="27">
        <v>13</v>
      </c>
      <c r="R67" s="27">
        <v>15</v>
      </c>
      <c r="S67" s="27">
        <v>11</v>
      </c>
      <c r="T67" s="113" t="s">
        <v>107</v>
      </c>
    </row>
    <row r="68" spans="1:20" s="7" customFormat="1" ht="12.75" customHeight="1" x14ac:dyDescent="0.2">
      <c r="A68" s="85" t="s">
        <v>108</v>
      </c>
      <c r="B68" s="26">
        <v>539</v>
      </c>
      <c r="C68" s="27">
        <v>20</v>
      </c>
      <c r="D68" s="27">
        <v>76</v>
      </c>
      <c r="E68" s="27">
        <v>29</v>
      </c>
      <c r="F68" s="27">
        <v>21</v>
      </c>
      <c r="G68" s="27">
        <v>51</v>
      </c>
      <c r="H68" s="27">
        <v>14</v>
      </c>
      <c r="I68" s="27">
        <v>20</v>
      </c>
      <c r="J68" s="28">
        <v>42</v>
      </c>
      <c r="K68" s="29">
        <v>37</v>
      </c>
      <c r="L68" s="27">
        <v>28</v>
      </c>
      <c r="M68" s="27">
        <v>59</v>
      </c>
      <c r="N68" s="27">
        <v>63</v>
      </c>
      <c r="O68" s="27">
        <v>14</v>
      </c>
      <c r="P68" s="27">
        <v>21</v>
      </c>
      <c r="Q68" s="27">
        <v>12</v>
      </c>
      <c r="R68" s="27">
        <v>17</v>
      </c>
      <c r="S68" s="27">
        <v>15</v>
      </c>
      <c r="T68" s="113" t="s">
        <v>108</v>
      </c>
    </row>
    <row r="69" spans="1:20" s="7" customFormat="1" ht="12.75" customHeight="1" x14ac:dyDescent="0.2">
      <c r="A69" s="85" t="s">
        <v>109</v>
      </c>
      <c r="B69" s="26">
        <v>83</v>
      </c>
      <c r="C69" s="27">
        <v>1</v>
      </c>
      <c r="D69" s="27">
        <v>10</v>
      </c>
      <c r="E69" s="27">
        <v>6</v>
      </c>
      <c r="F69" s="27">
        <v>1</v>
      </c>
      <c r="G69" s="27">
        <v>4</v>
      </c>
      <c r="H69" s="27">
        <v>5</v>
      </c>
      <c r="I69" s="27">
        <v>2</v>
      </c>
      <c r="J69" s="28">
        <v>3</v>
      </c>
      <c r="K69" s="29">
        <v>12</v>
      </c>
      <c r="L69" s="27">
        <v>4</v>
      </c>
      <c r="M69" s="27">
        <v>8</v>
      </c>
      <c r="N69" s="27">
        <v>8</v>
      </c>
      <c r="O69" s="27">
        <v>2</v>
      </c>
      <c r="P69" s="27">
        <v>5</v>
      </c>
      <c r="Q69" s="27">
        <v>2</v>
      </c>
      <c r="R69" s="27">
        <v>7</v>
      </c>
      <c r="S69" s="27">
        <v>3</v>
      </c>
      <c r="T69" s="113" t="s">
        <v>109</v>
      </c>
    </row>
    <row r="70" spans="1:20" s="7" customFormat="1" ht="12.75" customHeight="1" x14ac:dyDescent="0.2">
      <c r="A70" s="85" t="s">
        <v>110</v>
      </c>
      <c r="B70" s="26">
        <v>14</v>
      </c>
      <c r="C70" s="13" t="s">
        <v>71</v>
      </c>
      <c r="D70" s="27">
        <v>1</v>
      </c>
      <c r="E70" s="27">
        <v>4</v>
      </c>
      <c r="F70" s="13" t="s">
        <v>71</v>
      </c>
      <c r="G70" s="27">
        <v>1</v>
      </c>
      <c r="H70" s="13" t="s">
        <v>71</v>
      </c>
      <c r="I70" s="27">
        <v>1</v>
      </c>
      <c r="J70" s="28">
        <v>1</v>
      </c>
      <c r="K70" s="29">
        <v>2</v>
      </c>
      <c r="L70" s="13" t="s">
        <v>71</v>
      </c>
      <c r="M70" s="27">
        <v>1</v>
      </c>
      <c r="N70" s="27">
        <v>1</v>
      </c>
      <c r="O70" s="27">
        <v>1</v>
      </c>
      <c r="P70" s="27">
        <v>1</v>
      </c>
      <c r="Q70" s="13" t="s">
        <v>71</v>
      </c>
      <c r="R70" s="13" t="s">
        <v>71</v>
      </c>
      <c r="S70" s="13" t="s">
        <v>71</v>
      </c>
      <c r="T70" s="113" t="s">
        <v>110</v>
      </c>
    </row>
    <row r="71" spans="1:20" s="6" customFormat="1" ht="18" customHeight="1" x14ac:dyDescent="0.2">
      <c r="A71" s="93" t="s">
        <v>122</v>
      </c>
      <c r="B71" s="26"/>
      <c r="C71" s="27"/>
      <c r="D71" s="27"/>
      <c r="E71" s="27"/>
      <c r="F71" s="27"/>
      <c r="G71" s="27"/>
      <c r="H71" s="27"/>
      <c r="I71" s="27"/>
      <c r="J71" s="28"/>
      <c r="K71" s="29"/>
      <c r="L71" s="27"/>
      <c r="M71" s="27"/>
      <c r="N71" s="27"/>
      <c r="O71" s="27"/>
      <c r="P71" s="27"/>
      <c r="Q71" s="27"/>
      <c r="R71" s="27"/>
      <c r="S71" s="27"/>
      <c r="T71" s="94" t="s">
        <v>122</v>
      </c>
    </row>
    <row r="72" spans="1:20" s="6" customFormat="1" ht="12.75" customHeight="1" x14ac:dyDescent="0.2">
      <c r="A72" s="76" t="s">
        <v>21</v>
      </c>
      <c r="B72" s="26">
        <v>154509</v>
      </c>
      <c r="C72" s="27">
        <v>2736</v>
      </c>
      <c r="D72" s="27">
        <v>45211</v>
      </c>
      <c r="E72" s="27">
        <v>10288</v>
      </c>
      <c r="F72" s="27">
        <v>3492</v>
      </c>
      <c r="G72" s="27">
        <v>10572</v>
      </c>
      <c r="H72" s="27">
        <v>4022</v>
      </c>
      <c r="I72" s="27">
        <v>4085</v>
      </c>
      <c r="J72" s="28">
        <v>12404</v>
      </c>
      <c r="K72" s="29">
        <v>7592</v>
      </c>
      <c r="L72" s="27">
        <v>4748</v>
      </c>
      <c r="M72" s="27">
        <v>9853</v>
      </c>
      <c r="N72" s="27">
        <v>19586</v>
      </c>
      <c r="O72" s="27">
        <v>4215</v>
      </c>
      <c r="P72" s="27">
        <v>5639</v>
      </c>
      <c r="Q72" s="27">
        <v>3072</v>
      </c>
      <c r="R72" s="27">
        <v>4275</v>
      </c>
      <c r="S72" s="27">
        <v>2719</v>
      </c>
      <c r="T72" s="77" t="s">
        <v>21</v>
      </c>
    </row>
    <row r="73" spans="1:20" s="6" customFormat="1" ht="12.75" customHeight="1" x14ac:dyDescent="0.2">
      <c r="A73" s="95" t="s">
        <v>88</v>
      </c>
      <c r="B73" s="12"/>
      <c r="C73" s="47"/>
      <c r="D73" s="47"/>
      <c r="E73" s="47"/>
      <c r="F73" s="47"/>
      <c r="G73" s="47"/>
      <c r="H73" s="47"/>
      <c r="I73" s="47"/>
      <c r="J73" s="48"/>
      <c r="K73" s="49"/>
      <c r="L73" s="47"/>
      <c r="M73" s="47"/>
      <c r="N73" s="47"/>
      <c r="O73" s="47"/>
      <c r="P73" s="47"/>
      <c r="Q73" s="47"/>
      <c r="R73" s="47"/>
      <c r="S73" s="47"/>
      <c r="T73" s="96" t="s">
        <v>88</v>
      </c>
    </row>
    <row r="74" spans="1:20" s="6" customFormat="1" ht="12.75" customHeight="1" x14ac:dyDescent="0.2">
      <c r="A74" s="97" t="s">
        <v>60</v>
      </c>
      <c r="B74" s="12">
        <v>11838</v>
      </c>
      <c r="C74" s="13">
        <v>337</v>
      </c>
      <c r="D74" s="13">
        <v>1504</v>
      </c>
      <c r="E74" s="13">
        <v>792</v>
      </c>
      <c r="F74" s="13">
        <v>480</v>
      </c>
      <c r="G74" s="13">
        <v>1055</v>
      </c>
      <c r="H74" s="13">
        <v>479</v>
      </c>
      <c r="I74" s="13">
        <v>414</v>
      </c>
      <c r="J74" s="16">
        <v>945</v>
      </c>
      <c r="K74" s="15">
        <v>962</v>
      </c>
      <c r="L74" s="13">
        <v>427</v>
      </c>
      <c r="M74" s="13">
        <v>859</v>
      </c>
      <c r="N74" s="13">
        <v>1416</v>
      </c>
      <c r="O74" s="13">
        <v>480</v>
      </c>
      <c r="P74" s="13">
        <v>569</v>
      </c>
      <c r="Q74" s="13">
        <v>300</v>
      </c>
      <c r="R74" s="13">
        <v>486</v>
      </c>
      <c r="S74" s="13">
        <v>333</v>
      </c>
      <c r="T74" s="98" t="s">
        <v>60</v>
      </c>
    </row>
    <row r="75" spans="1:20" s="6" customFormat="1" ht="12" x14ac:dyDescent="0.2">
      <c r="A75" s="97" t="s">
        <v>34</v>
      </c>
      <c r="B75" s="26">
        <v>18950</v>
      </c>
      <c r="C75" s="27">
        <v>374</v>
      </c>
      <c r="D75" s="27">
        <v>5306</v>
      </c>
      <c r="E75" s="27">
        <v>1127</v>
      </c>
      <c r="F75" s="27">
        <v>473</v>
      </c>
      <c r="G75" s="27">
        <v>1205</v>
      </c>
      <c r="H75" s="27">
        <v>572</v>
      </c>
      <c r="I75" s="27">
        <v>694</v>
      </c>
      <c r="J75" s="28">
        <v>1420</v>
      </c>
      <c r="K75" s="29">
        <v>997</v>
      </c>
      <c r="L75" s="27">
        <v>685</v>
      </c>
      <c r="M75" s="27">
        <v>1164</v>
      </c>
      <c r="N75" s="27">
        <v>2398</v>
      </c>
      <c r="O75" s="27">
        <v>583</v>
      </c>
      <c r="P75" s="27">
        <v>611</v>
      </c>
      <c r="Q75" s="27">
        <v>422</v>
      </c>
      <c r="R75" s="27">
        <v>506</v>
      </c>
      <c r="S75" s="27">
        <v>413</v>
      </c>
      <c r="T75" s="98" t="s">
        <v>34</v>
      </c>
    </row>
    <row r="76" spans="1:20" s="6" customFormat="1" ht="12.75" customHeight="1" x14ac:dyDescent="0.2">
      <c r="A76" s="97" t="s">
        <v>35</v>
      </c>
      <c r="B76" s="26">
        <v>19938</v>
      </c>
      <c r="C76" s="27">
        <v>389</v>
      </c>
      <c r="D76" s="27">
        <v>5270</v>
      </c>
      <c r="E76" s="27">
        <v>1225</v>
      </c>
      <c r="F76" s="27">
        <v>504</v>
      </c>
      <c r="G76" s="27">
        <v>1574</v>
      </c>
      <c r="H76" s="27">
        <v>524</v>
      </c>
      <c r="I76" s="27">
        <v>585</v>
      </c>
      <c r="J76" s="28">
        <v>1550</v>
      </c>
      <c r="K76" s="29">
        <v>1129</v>
      </c>
      <c r="L76" s="27">
        <v>774</v>
      </c>
      <c r="M76" s="27">
        <v>1197</v>
      </c>
      <c r="N76" s="27">
        <v>2566</v>
      </c>
      <c r="O76" s="27">
        <v>611</v>
      </c>
      <c r="P76" s="27">
        <v>590</v>
      </c>
      <c r="Q76" s="27">
        <v>481</v>
      </c>
      <c r="R76" s="27">
        <v>586</v>
      </c>
      <c r="S76" s="27">
        <v>383</v>
      </c>
      <c r="T76" s="98" t="s">
        <v>35</v>
      </c>
    </row>
    <row r="77" spans="1:20" s="6" customFormat="1" ht="12.75" customHeight="1" x14ac:dyDescent="0.2">
      <c r="A77" s="97" t="s">
        <v>52</v>
      </c>
      <c r="B77" s="26">
        <v>21023</v>
      </c>
      <c r="C77" s="27">
        <v>335</v>
      </c>
      <c r="D77" s="27">
        <v>6576</v>
      </c>
      <c r="E77" s="27">
        <v>1167</v>
      </c>
      <c r="F77" s="27">
        <v>456</v>
      </c>
      <c r="G77" s="27">
        <v>1477</v>
      </c>
      <c r="H77" s="27">
        <v>486</v>
      </c>
      <c r="I77" s="27">
        <v>524</v>
      </c>
      <c r="J77" s="28">
        <v>1680</v>
      </c>
      <c r="K77" s="29">
        <v>923</v>
      </c>
      <c r="L77" s="27">
        <v>644</v>
      </c>
      <c r="M77" s="27">
        <v>1382</v>
      </c>
      <c r="N77" s="27">
        <v>2746</v>
      </c>
      <c r="O77" s="27">
        <v>542</v>
      </c>
      <c r="P77" s="27">
        <v>787</v>
      </c>
      <c r="Q77" s="27">
        <v>364</v>
      </c>
      <c r="R77" s="27">
        <v>559</v>
      </c>
      <c r="S77" s="27">
        <v>375</v>
      </c>
      <c r="T77" s="98" t="s">
        <v>52</v>
      </c>
    </row>
    <row r="78" spans="1:20" s="6" customFormat="1" ht="12.75" customHeight="1" x14ac:dyDescent="0.2">
      <c r="A78" s="80" t="s">
        <v>61</v>
      </c>
      <c r="B78" s="26">
        <v>3846</v>
      </c>
      <c r="C78" s="27">
        <v>78</v>
      </c>
      <c r="D78" s="27">
        <v>1229</v>
      </c>
      <c r="E78" s="27">
        <v>249</v>
      </c>
      <c r="F78" s="27">
        <v>62</v>
      </c>
      <c r="G78" s="27">
        <v>213</v>
      </c>
      <c r="H78" s="27">
        <v>90</v>
      </c>
      <c r="I78" s="27">
        <v>84</v>
      </c>
      <c r="J78" s="28">
        <v>348</v>
      </c>
      <c r="K78" s="29">
        <v>204</v>
      </c>
      <c r="L78" s="27">
        <v>103</v>
      </c>
      <c r="M78" s="27">
        <v>255</v>
      </c>
      <c r="N78" s="27">
        <v>501</v>
      </c>
      <c r="O78" s="27">
        <v>101</v>
      </c>
      <c r="P78" s="27">
        <v>99</v>
      </c>
      <c r="Q78" s="27">
        <v>79</v>
      </c>
      <c r="R78" s="27">
        <v>88</v>
      </c>
      <c r="S78" s="27">
        <v>63</v>
      </c>
      <c r="T78" s="81" t="s">
        <v>61</v>
      </c>
    </row>
    <row r="79" spans="1:20" s="6" customFormat="1" ht="12.75" customHeight="1" x14ac:dyDescent="0.2">
      <c r="A79" s="97" t="s">
        <v>63</v>
      </c>
      <c r="B79" s="26">
        <v>10596</v>
      </c>
      <c r="C79" s="27">
        <v>127</v>
      </c>
      <c r="D79" s="27">
        <v>2887</v>
      </c>
      <c r="E79" s="27">
        <v>1380</v>
      </c>
      <c r="F79" s="27">
        <v>207</v>
      </c>
      <c r="G79" s="27">
        <v>730</v>
      </c>
      <c r="H79" s="27">
        <v>289</v>
      </c>
      <c r="I79" s="27">
        <v>201</v>
      </c>
      <c r="J79" s="28">
        <v>680</v>
      </c>
      <c r="K79" s="29">
        <v>475</v>
      </c>
      <c r="L79" s="27">
        <v>265</v>
      </c>
      <c r="M79" s="27">
        <v>527</v>
      </c>
      <c r="N79" s="27">
        <v>957</v>
      </c>
      <c r="O79" s="27">
        <v>296</v>
      </c>
      <c r="P79" s="27">
        <v>772</v>
      </c>
      <c r="Q79" s="27">
        <v>219</v>
      </c>
      <c r="R79" s="27">
        <v>446</v>
      </c>
      <c r="S79" s="27">
        <v>138</v>
      </c>
      <c r="T79" s="98" t="s">
        <v>63</v>
      </c>
    </row>
    <row r="80" spans="1:20" s="6" customFormat="1" ht="12.75" customHeight="1" x14ac:dyDescent="0.2">
      <c r="A80" s="97" t="s">
        <v>70</v>
      </c>
      <c r="B80" s="26">
        <v>1749</v>
      </c>
      <c r="C80" s="27">
        <v>66</v>
      </c>
      <c r="D80" s="27">
        <v>230</v>
      </c>
      <c r="E80" s="27">
        <v>81</v>
      </c>
      <c r="F80" s="27">
        <v>69</v>
      </c>
      <c r="G80" s="27">
        <v>135</v>
      </c>
      <c r="H80" s="27">
        <v>35</v>
      </c>
      <c r="I80" s="27">
        <v>95</v>
      </c>
      <c r="J80" s="28">
        <v>147</v>
      </c>
      <c r="K80" s="29">
        <v>119</v>
      </c>
      <c r="L80" s="27">
        <v>76</v>
      </c>
      <c r="M80" s="27">
        <v>167</v>
      </c>
      <c r="N80" s="27">
        <v>245</v>
      </c>
      <c r="O80" s="27">
        <v>62</v>
      </c>
      <c r="P80" s="27">
        <v>62</v>
      </c>
      <c r="Q80" s="27">
        <v>53</v>
      </c>
      <c r="R80" s="27">
        <v>64</v>
      </c>
      <c r="S80" s="27">
        <v>43</v>
      </c>
      <c r="T80" s="98" t="s">
        <v>70</v>
      </c>
    </row>
    <row r="81" spans="1:20" s="6" customFormat="1" ht="12.75" customHeight="1" x14ac:dyDescent="0.2">
      <c r="A81" s="97" t="s">
        <v>53</v>
      </c>
      <c r="B81" s="26">
        <v>5511</v>
      </c>
      <c r="C81" s="27">
        <f>55+35</f>
        <v>90</v>
      </c>
      <c r="D81" s="27">
        <f>1382+641</f>
        <v>2023</v>
      </c>
      <c r="E81" s="27">
        <f>204+110</f>
        <v>314</v>
      </c>
      <c r="F81" s="27">
        <f>75+47</f>
        <v>122</v>
      </c>
      <c r="G81" s="27">
        <f>178+142</f>
        <v>320</v>
      </c>
      <c r="H81" s="27">
        <f>76+34</f>
        <v>110</v>
      </c>
      <c r="I81" s="27">
        <f>68+26</f>
        <v>94</v>
      </c>
      <c r="J81" s="28">
        <f>308+160</f>
        <v>468</v>
      </c>
      <c r="K81" s="29">
        <f>158+90</f>
        <v>248</v>
      </c>
      <c r="L81" s="27">
        <f>87+39</f>
        <v>126</v>
      </c>
      <c r="M81" s="27">
        <f>214+106</f>
        <v>320</v>
      </c>
      <c r="N81" s="27">
        <f>245+399</f>
        <v>644</v>
      </c>
      <c r="O81" s="27">
        <f>62+89</f>
        <v>151</v>
      </c>
      <c r="P81" s="27">
        <f>117+58</f>
        <v>175</v>
      </c>
      <c r="Q81" s="27">
        <f>65+33</f>
        <v>98</v>
      </c>
      <c r="R81" s="27">
        <f>79+47</f>
        <v>126</v>
      </c>
      <c r="S81" s="27">
        <f>57+25</f>
        <v>82</v>
      </c>
      <c r="T81" s="98" t="s">
        <v>53</v>
      </c>
    </row>
    <row r="82" spans="1:20" s="6" customFormat="1" ht="12.75" customHeight="1" x14ac:dyDescent="0.2">
      <c r="A82" s="99" t="s">
        <v>89</v>
      </c>
      <c r="B82" s="43"/>
      <c r="C82" s="44"/>
      <c r="D82" s="44"/>
      <c r="E82" s="44"/>
      <c r="F82" s="44"/>
      <c r="G82" s="44"/>
      <c r="H82" s="44"/>
      <c r="I82" s="44"/>
      <c r="J82" s="45"/>
      <c r="K82" s="46"/>
      <c r="L82" s="44"/>
      <c r="M82" s="44"/>
      <c r="N82" s="44"/>
      <c r="O82" s="44"/>
      <c r="P82" s="44"/>
      <c r="Q82" s="44"/>
      <c r="R82" s="44"/>
      <c r="S82" s="44"/>
      <c r="T82" s="100" t="s">
        <v>89</v>
      </c>
    </row>
    <row r="83" spans="1:20" s="6" customFormat="1" ht="12.75" customHeight="1" x14ac:dyDescent="0.2">
      <c r="A83" s="97" t="s">
        <v>64</v>
      </c>
      <c r="B83" s="26">
        <v>116188</v>
      </c>
      <c r="C83" s="27">
        <v>2157</v>
      </c>
      <c r="D83" s="27">
        <v>32234</v>
      </c>
      <c r="E83" s="27">
        <v>7545</v>
      </c>
      <c r="F83" s="27">
        <v>2642</v>
      </c>
      <c r="G83" s="27">
        <v>7993</v>
      </c>
      <c r="H83" s="27">
        <v>3002</v>
      </c>
      <c r="I83" s="27">
        <v>3268</v>
      </c>
      <c r="J83" s="28">
        <v>9371</v>
      </c>
      <c r="K83" s="29">
        <v>5779</v>
      </c>
      <c r="L83" s="27">
        <v>3807</v>
      </c>
      <c r="M83" s="27">
        <v>7627</v>
      </c>
      <c r="N83" s="27">
        <v>15103</v>
      </c>
      <c r="O83" s="27">
        <v>3400</v>
      </c>
      <c r="P83" s="27">
        <v>4318</v>
      </c>
      <c r="Q83" s="27">
        <v>2398</v>
      </c>
      <c r="R83" s="27">
        <v>3362</v>
      </c>
      <c r="S83" s="27">
        <v>2182</v>
      </c>
      <c r="T83" s="98" t="s">
        <v>64</v>
      </c>
    </row>
    <row r="84" spans="1:20" s="6" customFormat="1" ht="12.75" customHeight="1" x14ac:dyDescent="0.2">
      <c r="A84" s="101" t="s">
        <v>51</v>
      </c>
      <c r="B84" s="26">
        <v>102095</v>
      </c>
      <c r="C84" s="27">
        <v>1889</v>
      </c>
      <c r="D84" s="27">
        <v>28558</v>
      </c>
      <c r="E84" s="27">
        <v>6703</v>
      </c>
      <c r="F84" s="27">
        <v>2278</v>
      </c>
      <c r="G84" s="27">
        <v>7004</v>
      </c>
      <c r="H84" s="27">
        <v>2561</v>
      </c>
      <c r="I84" s="27">
        <v>2911</v>
      </c>
      <c r="J84" s="28">
        <v>8227</v>
      </c>
      <c r="K84" s="29">
        <v>4884</v>
      </c>
      <c r="L84" s="27">
        <v>3323</v>
      </c>
      <c r="M84" s="27">
        <v>6629</v>
      </c>
      <c r="N84" s="27">
        <v>13390</v>
      </c>
      <c r="O84" s="27">
        <v>2977</v>
      </c>
      <c r="P84" s="27">
        <v>3859</v>
      </c>
      <c r="Q84" s="27">
        <v>2119</v>
      </c>
      <c r="R84" s="27">
        <v>2918</v>
      </c>
      <c r="S84" s="27">
        <v>1865</v>
      </c>
      <c r="T84" s="102" t="s">
        <v>51</v>
      </c>
    </row>
    <row r="85" spans="1:20" s="6" customFormat="1" ht="12.75" customHeight="1" x14ac:dyDescent="0.2">
      <c r="A85" s="101" t="s">
        <v>50</v>
      </c>
      <c r="B85" s="26">
        <v>5100</v>
      </c>
      <c r="C85" s="27">
        <v>136</v>
      </c>
      <c r="D85" s="27">
        <v>620</v>
      </c>
      <c r="E85" s="27">
        <v>308</v>
      </c>
      <c r="F85" s="27">
        <v>196</v>
      </c>
      <c r="G85" s="27">
        <v>409</v>
      </c>
      <c r="H85" s="27">
        <v>198</v>
      </c>
      <c r="I85" s="27">
        <v>180</v>
      </c>
      <c r="J85" s="28">
        <v>444</v>
      </c>
      <c r="K85" s="29">
        <v>460</v>
      </c>
      <c r="L85" s="27">
        <v>197</v>
      </c>
      <c r="M85" s="27">
        <v>406</v>
      </c>
      <c r="N85" s="27">
        <v>614</v>
      </c>
      <c r="O85" s="27">
        <v>223</v>
      </c>
      <c r="P85" s="27">
        <v>191</v>
      </c>
      <c r="Q85" s="27">
        <v>111</v>
      </c>
      <c r="R85" s="27">
        <v>238</v>
      </c>
      <c r="S85" s="27">
        <v>169</v>
      </c>
      <c r="T85" s="102" t="s">
        <v>50</v>
      </c>
    </row>
    <row r="86" spans="1:20" s="6" customFormat="1" ht="12.75" customHeight="1" x14ac:dyDescent="0.2">
      <c r="A86" s="101" t="s">
        <v>49</v>
      </c>
      <c r="B86" s="26">
        <v>7538</v>
      </c>
      <c r="C86" s="27">
        <v>122</v>
      </c>
      <c r="D86" s="27">
        <v>2583</v>
      </c>
      <c r="E86" s="27">
        <v>411</v>
      </c>
      <c r="F86" s="27">
        <v>146</v>
      </c>
      <c r="G86" s="27">
        <v>504</v>
      </c>
      <c r="H86" s="27">
        <v>171</v>
      </c>
      <c r="I86" s="27">
        <v>141</v>
      </c>
      <c r="J86" s="28">
        <v>593</v>
      </c>
      <c r="K86" s="29">
        <v>373</v>
      </c>
      <c r="L86" s="27">
        <v>263</v>
      </c>
      <c r="M86" s="27">
        <v>509</v>
      </c>
      <c r="N86" s="27">
        <v>957</v>
      </c>
      <c r="O86" s="27">
        <v>176</v>
      </c>
      <c r="P86" s="27">
        <v>211</v>
      </c>
      <c r="Q86" s="27">
        <v>119</v>
      </c>
      <c r="R86" s="27">
        <v>168</v>
      </c>
      <c r="S86" s="27">
        <v>91</v>
      </c>
      <c r="T86" s="102" t="s">
        <v>49</v>
      </c>
    </row>
    <row r="87" spans="1:20" s="6" customFormat="1" ht="12.75" customHeight="1" x14ac:dyDescent="0.2">
      <c r="A87" s="97" t="s">
        <v>65</v>
      </c>
      <c r="B87" s="26">
        <v>38321</v>
      </c>
      <c r="C87" s="27">
        <v>579</v>
      </c>
      <c r="D87" s="27">
        <v>12977</v>
      </c>
      <c r="E87" s="27">
        <v>2743</v>
      </c>
      <c r="F87" s="27">
        <v>850</v>
      </c>
      <c r="G87" s="27">
        <v>2579</v>
      </c>
      <c r="H87" s="27">
        <v>1020</v>
      </c>
      <c r="I87" s="27">
        <v>817</v>
      </c>
      <c r="J87" s="28">
        <v>3033</v>
      </c>
      <c r="K87" s="29">
        <v>1813</v>
      </c>
      <c r="L87" s="27">
        <v>941</v>
      </c>
      <c r="M87" s="27">
        <v>2226</v>
      </c>
      <c r="N87" s="27">
        <v>4483</v>
      </c>
      <c r="O87" s="27">
        <v>815</v>
      </c>
      <c r="P87" s="27">
        <v>1321</v>
      </c>
      <c r="Q87" s="27">
        <v>674</v>
      </c>
      <c r="R87" s="27">
        <v>913</v>
      </c>
      <c r="S87" s="27">
        <v>537</v>
      </c>
      <c r="T87" s="98" t="s">
        <v>65</v>
      </c>
    </row>
    <row r="88" spans="1:20" s="6" customFormat="1" ht="12" x14ac:dyDescent="0.2">
      <c r="A88" s="101" t="s">
        <v>36</v>
      </c>
      <c r="B88" s="26">
        <v>20177</v>
      </c>
      <c r="C88" s="27">
        <v>241</v>
      </c>
      <c r="D88" s="27">
        <v>8387</v>
      </c>
      <c r="E88" s="27">
        <v>1470</v>
      </c>
      <c r="F88" s="27">
        <v>361</v>
      </c>
      <c r="G88" s="27">
        <v>1238</v>
      </c>
      <c r="H88" s="27">
        <v>474</v>
      </c>
      <c r="I88" s="27">
        <v>307</v>
      </c>
      <c r="J88" s="28">
        <v>1357</v>
      </c>
      <c r="K88" s="29">
        <v>830</v>
      </c>
      <c r="L88" s="27">
        <v>451</v>
      </c>
      <c r="M88" s="27">
        <v>935</v>
      </c>
      <c r="N88" s="27">
        <v>2310</v>
      </c>
      <c r="O88" s="27">
        <v>307</v>
      </c>
      <c r="P88" s="27">
        <v>615</v>
      </c>
      <c r="Q88" s="27">
        <v>258</v>
      </c>
      <c r="R88" s="27">
        <v>407</v>
      </c>
      <c r="S88" s="27">
        <v>229</v>
      </c>
      <c r="T88" s="102" t="s">
        <v>36</v>
      </c>
    </row>
    <row r="89" spans="1:20" s="8" customFormat="1" ht="12.75" customHeight="1" x14ac:dyDescent="0.2">
      <c r="A89" s="103" t="s">
        <v>37</v>
      </c>
      <c r="B89" s="12">
        <v>666</v>
      </c>
      <c r="C89" s="13">
        <v>9</v>
      </c>
      <c r="D89" s="13">
        <v>305</v>
      </c>
      <c r="E89" s="13">
        <v>30</v>
      </c>
      <c r="F89" s="13">
        <v>20</v>
      </c>
      <c r="G89" s="13">
        <v>33</v>
      </c>
      <c r="H89" s="13">
        <v>4</v>
      </c>
      <c r="I89" s="13">
        <v>11</v>
      </c>
      <c r="J89" s="16">
        <v>39</v>
      </c>
      <c r="K89" s="15">
        <v>29</v>
      </c>
      <c r="L89" s="13">
        <v>14</v>
      </c>
      <c r="M89" s="13">
        <v>30</v>
      </c>
      <c r="N89" s="13">
        <v>77</v>
      </c>
      <c r="O89" s="13">
        <v>6</v>
      </c>
      <c r="P89" s="13">
        <v>28</v>
      </c>
      <c r="Q89" s="13">
        <v>10</v>
      </c>
      <c r="R89" s="13">
        <v>11</v>
      </c>
      <c r="S89" s="13">
        <v>10</v>
      </c>
      <c r="T89" s="104" t="s">
        <v>37</v>
      </c>
    </row>
    <row r="90" spans="1:20" s="8" customFormat="1" ht="12.75" customHeight="1" x14ac:dyDescent="0.2">
      <c r="A90" s="105" t="s">
        <v>72</v>
      </c>
      <c r="B90" s="12">
        <v>19199</v>
      </c>
      <c r="C90" s="13">
        <v>225</v>
      </c>
      <c r="D90" s="13">
        <v>7938</v>
      </c>
      <c r="E90" s="13">
        <v>1423</v>
      </c>
      <c r="F90" s="13">
        <v>339</v>
      </c>
      <c r="G90" s="13">
        <v>1192</v>
      </c>
      <c r="H90" s="13">
        <v>462</v>
      </c>
      <c r="I90" s="13">
        <v>295</v>
      </c>
      <c r="J90" s="16">
        <v>1296</v>
      </c>
      <c r="K90" s="15">
        <v>783</v>
      </c>
      <c r="L90" s="13">
        <v>434</v>
      </c>
      <c r="M90" s="13">
        <v>889</v>
      </c>
      <c r="N90" s="13">
        <v>2204</v>
      </c>
      <c r="O90" s="13">
        <v>294</v>
      </c>
      <c r="P90" s="13">
        <v>579</v>
      </c>
      <c r="Q90" s="13">
        <v>241</v>
      </c>
      <c r="R90" s="13">
        <v>392</v>
      </c>
      <c r="S90" s="13">
        <v>213</v>
      </c>
      <c r="T90" s="106" t="s">
        <v>72</v>
      </c>
    </row>
    <row r="91" spans="1:20" s="6" customFormat="1" ht="12.75" customHeight="1" x14ac:dyDescent="0.2">
      <c r="A91" s="105" t="s">
        <v>66</v>
      </c>
      <c r="B91" s="26">
        <v>521</v>
      </c>
      <c r="C91" s="27">
        <v>8</v>
      </c>
      <c r="D91" s="27">
        <v>222</v>
      </c>
      <c r="E91" s="27">
        <v>15</v>
      </c>
      <c r="F91" s="27">
        <v>7</v>
      </c>
      <c r="G91" s="27">
        <v>38</v>
      </c>
      <c r="H91" s="27">
        <v>11</v>
      </c>
      <c r="I91" s="27">
        <v>17</v>
      </c>
      <c r="J91" s="28">
        <v>31</v>
      </c>
      <c r="K91" s="29">
        <v>12</v>
      </c>
      <c r="L91" s="27">
        <v>7</v>
      </c>
      <c r="M91" s="27">
        <v>23</v>
      </c>
      <c r="N91" s="27">
        <v>33</v>
      </c>
      <c r="O91" s="27">
        <v>10</v>
      </c>
      <c r="P91" s="27">
        <v>5</v>
      </c>
      <c r="Q91" s="27">
        <v>67</v>
      </c>
      <c r="R91" s="27">
        <v>9</v>
      </c>
      <c r="S91" s="27">
        <v>6</v>
      </c>
      <c r="T91" s="106" t="s">
        <v>66</v>
      </c>
    </row>
    <row r="92" spans="1:20" s="6" customFormat="1" ht="18" customHeight="1" x14ac:dyDescent="0.2">
      <c r="A92" s="85" t="s">
        <v>90</v>
      </c>
      <c r="B92" s="50"/>
      <c r="C92" s="51"/>
      <c r="D92" s="51"/>
      <c r="E92" s="51"/>
      <c r="F92" s="51"/>
      <c r="G92" s="51"/>
      <c r="H92" s="51"/>
      <c r="I92" s="51"/>
      <c r="J92" s="52"/>
      <c r="K92" s="53"/>
      <c r="L92" s="51"/>
      <c r="M92" s="51"/>
      <c r="N92" s="51"/>
      <c r="O92" s="51"/>
      <c r="P92" s="51"/>
      <c r="Q92" s="51"/>
      <c r="R92" s="51"/>
      <c r="S92" s="51"/>
      <c r="T92" s="86" t="s">
        <v>90</v>
      </c>
    </row>
    <row r="93" spans="1:20" s="6" customFormat="1" ht="12.75" customHeight="1" x14ac:dyDescent="0.2">
      <c r="A93" s="107" t="s">
        <v>67</v>
      </c>
      <c r="B93" s="26">
        <v>76623</v>
      </c>
      <c r="C93" s="27">
        <v>1267</v>
      </c>
      <c r="D93" s="27">
        <v>22379</v>
      </c>
      <c r="E93" s="27">
        <v>5418</v>
      </c>
      <c r="F93" s="27">
        <v>1664</v>
      </c>
      <c r="G93" s="27">
        <v>5407</v>
      </c>
      <c r="H93" s="27">
        <v>2218</v>
      </c>
      <c r="I93" s="27">
        <v>1964</v>
      </c>
      <c r="J93" s="28">
        <v>5986</v>
      </c>
      <c r="K93" s="29">
        <v>3729</v>
      </c>
      <c r="L93" s="27">
        <v>2124</v>
      </c>
      <c r="M93" s="27">
        <v>4747</v>
      </c>
      <c r="N93" s="27">
        <v>9656</v>
      </c>
      <c r="O93" s="27">
        <v>2172</v>
      </c>
      <c r="P93" s="27">
        <v>2791</v>
      </c>
      <c r="Q93" s="27">
        <v>1602</v>
      </c>
      <c r="R93" s="27">
        <v>2197</v>
      </c>
      <c r="S93" s="27">
        <v>1302</v>
      </c>
      <c r="T93" s="108" t="s">
        <v>67</v>
      </c>
    </row>
    <row r="94" spans="1:20" s="6" customFormat="1" ht="12.75" customHeight="1" x14ac:dyDescent="0.2">
      <c r="A94" s="107" t="s">
        <v>54</v>
      </c>
      <c r="B94" s="26">
        <v>59848</v>
      </c>
      <c r="C94" s="27">
        <v>1164</v>
      </c>
      <c r="D94" s="27">
        <v>16721</v>
      </c>
      <c r="E94" s="27">
        <v>3661</v>
      </c>
      <c r="F94" s="27">
        <v>1433</v>
      </c>
      <c r="G94" s="27">
        <v>4048</v>
      </c>
      <c r="H94" s="27">
        <v>1395</v>
      </c>
      <c r="I94" s="27">
        <v>1740</v>
      </c>
      <c r="J94" s="28">
        <v>4993</v>
      </c>
      <c r="K94" s="29">
        <v>2960</v>
      </c>
      <c r="L94" s="27">
        <v>2110</v>
      </c>
      <c r="M94" s="27">
        <v>4018</v>
      </c>
      <c r="N94" s="27">
        <v>7804</v>
      </c>
      <c r="O94" s="27">
        <v>1671</v>
      </c>
      <c r="P94" s="27">
        <v>2254</v>
      </c>
      <c r="Q94" s="27">
        <v>1133</v>
      </c>
      <c r="R94" s="27">
        <v>1642</v>
      </c>
      <c r="S94" s="27">
        <v>1101</v>
      </c>
      <c r="T94" s="108" t="s">
        <v>54</v>
      </c>
    </row>
    <row r="95" spans="1:20" s="9" customFormat="1" ht="12.75" customHeight="1" x14ac:dyDescent="0.2">
      <c r="A95" s="107" t="s">
        <v>115</v>
      </c>
      <c r="B95" s="26">
        <v>13809</v>
      </c>
      <c r="C95" s="27">
        <v>218</v>
      </c>
      <c r="D95" s="27">
        <v>4760</v>
      </c>
      <c r="E95" s="27">
        <v>942</v>
      </c>
      <c r="F95" s="27">
        <v>279</v>
      </c>
      <c r="G95" s="27">
        <v>851</v>
      </c>
      <c r="H95" s="27">
        <v>272</v>
      </c>
      <c r="I95" s="27">
        <v>267</v>
      </c>
      <c r="J95" s="28">
        <v>1098</v>
      </c>
      <c r="K95" s="29">
        <v>691</v>
      </c>
      <c r="L95" s="27">
        <v>393</v>
      </c>
      <c r="M95" s="27">
        <v>833</v>
      </c>
      <c r="N95" s="27">
        <v>1634</v>
      </c>
      <c r="O95" s="27">
        <v>281</v>
      </c>
      <c r="P95" s="27">
        <v>469</v>
      </c>
      <c r="Q95" s="27">
        <v>263</v>
      </c>
      <c r="R95" s="27">
        <v>331</v>
      </c>
      <c r="S95" s="27">
        <v>227</v>
      </c>
      <c r="T95" s="114" t="s">
        <v>115</v>
      </c>
    </row>
    <row r="96" spans="1:20" s="6" customFormat="1" ht="19.5" customHeight="1" x14ac:dyDescent="0.2">
      <c r="A96" s="107" t="s">
        <v>116</v>
      </c>
      <c r="B96" s="26">
        <v>3319</v>
      </c>
      <c r="C96" s="27">
        <v>69</v>
      </c>
      <c r="D96" s="27">
        <v>1059</v>
      </c>
      <c r="E96" s="27">
        <v>220</v>
      </c>
      <c r="F96" s="27">
        <v>87</v>
      </c>
      <c r="G96" s="27">
        <v>213</v>
      </c>
      <c r="H96" s="27">
        <v>106</v>
      </c>
      <c r="I96" s="27">
        <v>87</v>
      </c>
      <c r="J96" s="28">
        <v>261</v>
      </c>
      <c r="K96" s="29">
        <v>178</v>
      </c>
      <c r="L96" s="27">
        <v>92</v>
      </c>
      <c r="M96" s="27">
        <v>193</v>
      </c>
      <c r="N96" s="27">
        <v>383</v>
      </c>
      <c r="O96" s="27">
        <v>69</v>
      </c>
      <c r="P96" s="27">
        <v>101</v>
      </c>
      <c r="Q96" s="27">
        <v>55</v>
      </c>
      <c r="R96" s="27">
        <v>79</v>
      </c>
      <c r="S96" s="27">
        <v>67</v>
      </c>
      <c r="T96" s="114" t="s">
        <v>116</v>
      </c>
    </row>
    <row r="97" spans="1:20" s="6" customFormat="1" ht="12.75" customHeight="1" x14ac:dyDescent="0.2">
      <c r="A97" s="107" t="s">
        <v>117</v>
      </c>
      <c r="B97" s="26">
        <v>786</v>
      </c>
      <c r="C97" s="27">
        <v>16</v>
      </c>
      <c r="D97" s="27">
        <v>238</v>
      </c>
      <c r="E97" s="27">
        <v>40</v>
      </c>
      <c r="F97" s="27">
        <v>26</v>
      </c>
      <c r="G97" s="27">
        <v>46</v>
      </c>
      <c r="H97" s="27">
        <v>27</v>
      </c>
      <c r="I97" s="27">
        <v>25</v>
      </c>
      <c r="J97" s="28">
        <v>57</v>
      </c>
      <c r="K97" s="29">
        <v>31</v>
      </c>
      <c r="L97" s="27">
        <v>28</v>
      </c>
      <c r="M97" s="27">
        <v>54</v>
      </c>
      <c r="N97" s="27">
        <v>96</v>
      </c>
      <c r="O97" s="27">
        <v>20</v>
      </c>
      <c r="P97" s="27">
        <v>21</v>
      </c>
      <c r="Q97" s="27">
        <v>18</v>
      </c>
      <c r="R97" s="27">
        <v>23</v>
      </c>
      <c r="S97" s="27">
        <v>20</v>
      </c>
      <c r="T97" s="114" t="s">
        <v>117</v>
      </c>
    </row>
    <row r="98" spans="1:20" s="6" customFormat="1" ht="12.75" customHeight="1" x14ac:dyDescent="0.2">
      <c r="A98" s="107" t="s">
        <v>118</v>
      </c>
      <c r="B98" s="26">
        <v>124</v>
      </c>
      <c r="C98" s="27">
        <v>2</v>
      </c>
      <c r="D98" s="27">
        <v>54</v>
      </c>
      <c r="E98" s="27">
        <v>7</v>
      </c>
      <c r="F98" s="27">
        <v>3</v>
      </c>
      <c r="G98" s="27">
        <v>7</v>
      </c>
      <c r="H98" s="27">
        <v>4</v>
      </c>
      <c r="I98" s="27">
        <v>2</v>
      </c>
      <c r="J98" s="28">
        <v>9</v>
      </c>
      <c r="K98" s="29">
        <v>3</v>
      </c>
      <c r="L98" s="27">
        <v>1</v>
      </c>
      <c r="M98" s="27">
        <v>8</v>
      </c>
      <c r="N98" s="27">
        <v>13</v>
      </c>
      <c r="O98" s="27">
        <v>2</v>
      </c>
      <c r="P98" s="27">
        <v>3</v>
      </c>
      <c r="Q98" s="27">
        <v>1</v>
      </c>
      <c r="R98" s="27">
        <v>3</v>
      </c>
      <c r="S98" s="27">
        <v>2</v>
      </c>
      <c r="T98" s="114" t="s">
        <v>118</v>
      </c>
    </row>
    <row r="99" spans="1:20" s="6" customFormat="1" ht="18" customHeight="1" x14ac:dyDescent="0.2">
      <c r="A99" s="78" t="s">
        <v>123</v>
      </c>
      <c r="B99" s="50"/>
      <c r="C99" s="54"/>
      <c r="D99" s="54"/>
      <c r="E99" s="54"/>
      <c r="F99" s="54"/>
      <c r="G99" s="54"/>
      <c r="H99" s="54"/>
      <c r="I99" s="54"/>
      <c r="J99" s="55"/>
      <c r="K99" s="56"/>
      <c r="L99" s="54"/>
      <c r="M99" s="54"/>
      <c r="N99" s="54"/>
      <c r="O99" s="54"/>
      <c r="P99" s="54"/>
      <c r="Q99" s="54"/>
      <c r="R99" s="54"/>
      <c r="S99" s="54"/>
      <c r="T99" s="79" t="s">
        <v>123</v>
      </c>
    </row>
    <row r="100" spans="1:20" s="6" customFormat="1" ht="12.75" customHeight="1" x14ac:dyDescent="0.2">
      <c r="A100" s="73" t="s">
        <v>84</v>
      </c>
      <c r="B100" s="117">
        <v>3.5981154800000001</v>
      </c>
      <c r="C100" s="118">
        <v>3.2949120968680869</v>
      </c>
      <c r="D100" s="118">
        <v>2.941010602300925</v>
      </c>
      <c r="E100" s="118">
        <v>5.2702349381839912</v>
      </c>
      <c r="F100" s="118">
        <v>4.4024060674745007</v>
      </c>
      <c r="G100" s="118">
        <v>2.9492384025536933</v>
      </c>
      <c r="H100" s="118">
        <v>5.1653519417475726</v>
      </c>
      <c r="I100" s="118">
        <v>3.6330442720219076</v>
      </c>
      <c r="J100" s="119">
        <v>3.5266480692996622</v>
      </c>
      <c r="K100" s="120">
        <v>3.0830112276826802</v>
      </c>
      <c r="L100" s="118">
        <v>3.6697903998855428</v>
      </c>
      <c r="M100" s="118">
        <v>3.7214587550158016</v>
      </c>
      <c r="N100" s="118">
        <v>3.7698999822453692</v>
      </c>
      <c r="O100" s="118">
        <v>3.2930217355777085</v>
      </c>
      <c r="P100" s="118">
        <v>3.1335149863760217</v>
      </c>
      <c r="Q100" s="118">
        <v>2.9814753918667103</v>
      </c>
      <c r="R100" s="118">
        <v>3.3501606241395137</v>
      </c>
      <c r="S100" s="118">
        <v>3.0817762678961418</v>
      </c>
      <c r="T100" s="75" t="s">
        <v>84</v>
      </c>
    </row>
    <row r="101" spans="1:20" s="6" customFormat="1" ht="12.75" customHeight="1" x14ac:dyDescent="0.2">
      <c r="A101" s="73" t="s">
        <v>85</v>
      </c>
      <c r="B101" s="117">
        <v>3.31097851</v>
      </c>
      <c r="C101" s="118">
        <v>3.5906642728904847</v>
      </c>
      <c r="D101" s="118">
        <v>2.5466540999057492</v>
      </c>
      <c r="E101" s="118">
        <v>5.0615294462349834</v>
      </c>
      <c r="F101" s="118">
        <v>4.2471685542971347</v>
      </c>
      <c r="G101" s="118">
        <v>2.8274825843464009</v>
      </c>
      <c r="H101" s="118">
        <v>4.6820303383897315</v>
      </c>
      <c r="I101" s="118">
        <v>2.6459693067560415</v>
      </c>
      <c r="J101" s="119">
        <v>3.05979717915841</v>
      </c>
      <c r="K101" s="120">
        <v>3.1952027208448941</v>
      </c>
      <c r="L101" s="118">
        <v>3.7951467268623023</v>
      </c>
      <c r="M101" s="118">
        <v>3.6731843575418996</v>
      </c>
      <c r="N101" s="118">
        <v>3.3989266547406083</v>
      </c>
      <c r="O101" s="118">
        <v>2.9393072767715283</v>
      </c>
      <c r="P101" s="118">
        <v>2.7461139896373057</v>
      </c>
      <c r="Q101" s="118">
        <v>2.3738872403560833</v>
      </c>
      <c r="R101" s="118">
        <v>3.532365070826609</v>
      </c>
      <c r="S101" s="118">
        <v>2.6091081593927896</v>
      </c>
      <c r="T101" s="75" t="s">
        <v>85</v>
      </c>
    </row>
    <row r="102" spans="1:20" s="6" customFormat="1" ht="12.75" customHeight="1" x14ac:dyDescent="0.2">
      <c r="A102" s="73" t="s">
        <v>86</v>
      </c>
      <c r="B102" s="117">
        <v>3.8936208099999998</v>
      </c>
      <c r="C102" s="118">
        <v>2.9760464553593033</v>
      </c>
      <c r="D102" s="118">
        <v>3.3332083536425334</v>
      </c>
      <c r="E102" s="118">
        <v>5.4873866321164551</v>
      </c>
      <c r="F102" s="118">
        <v>4.572891896835559</v>
      </c>
      <c r="G102" s="118">
        <v>3.0749700260949293</v>
      </c>
      <c r="H102" s="118">
        <v>5.6890012642225036</v>
      </c>
      <c r="I102" s="118">
        <v>4.6916382898221718</v>
      </c>
      <c r="J102" s="119">
        <v>4.0007101852399831</v>
      </c>
      <c r="K102" s="120">
        <v>2.9642958613505068</v>
      </c>
      <c r="L102" s="118">
        <v>3.5408503845595707</v>
      </c>
      <c r="M102" s="118">
        <v>3.771403800303446</v>
      </c>
      <c r="N102" s="118">
        <v>4.1518196741001718</v>
      </c>
      <c r="O102" s="118">
        <v>3.6675639300134586</v>
      </c>
      <c r="P102" s="118">
        <v>3.5222251104756954</v>
      </c>
      <c r="Q102" s="118">
        <v>3.6322360953461974</v>
      </c>
      <c r="R102" s="118">
        <v>3.1590823617901469</v>
      </c>
      <c r="S102" s="118">
        <v>3.5767511177347244</v>
      </c>
      <c r="T102" s="75" t="s">
        <v>86</v>
      </c>
    </row>
    <row r="103" spans="1:20" ht="18" customHeight="1" x14ac:dyDescent="0.2">
      <c r="A103" s="109" t="s">
        <v>68</v>
      </c>
      <c r="B103" s="57"/>
      <c r="C103" s="58"/>
      <c r="D103" s="58"/>
      <c r="E103" s="58"/>
      <c r="F103" s="58"/>
      <c r="G103" s="58"/>
      <c r="H103" s="58"/>
      <c r="I103" s="58"/>
      <c r="J103" s="59"/>
      <c r="K103" s="60"/>
      <c r="L103" s="58"/>
      <c r="M103" s="58"/>
      <c r="N103" s="58"/>
      <c r="O103" s="58"/>
      <c r="P103" s="58"/>
      <c r="Q103" s="58"/>
      <c r="R103" s="58"/>
      <c r="S103" s="58"/>
      <c r="T103" s="110" t="s">
        <v>68</v>
      </c>
    </row>
    <row r="104" spans="1:20" x14ac:dyDescent="0.2">
      <c r="A104" s="111" t="s">
        <v>124</v>
      </c>
      <c r="B104" s="26">
        <v>1569</v>
      </c>
      <c r="C104" s="27">
        <v>27</v>
      </c>
      <c r="D104" s="27">
        <v>615</v>
      </c>
      <c r="E104" s="27">
        <v>129</v>
      </c>
      <c r="F104" s="27">
        <v>26</v>
      </c>
      <c r="G104" s="27">
        <v>131</v>
      </c>
      <c r="H104" s="27">
        <v>26</v>
      </c>
      <c r="I104" s="27">
        <v>32</v>
      </c>
      <c r="J104" s="28">
        <v>54</v>
      </c>
      <c r="K104" s="29">
        <v>102</v>
      </c>
      <c r="L104" s="27">
        <v>10</v>
      </c>
      <c r="M104" s="27">
        <v>103</v>
      </c>
      <c r="N104" s="27">
        <v>117</v>
      </c>
      <c r="O104" s="27">
        <v>78</v>
      </c>
      <c r="P104" s="27">
        <v>39</v>
      </c>
      <c r="Q104" s="27">
        <v>18</v>
      </c>
      <c r="R104" s="27">
        <v>43</v>
      </c>
      <c r="S104" s="27">
        <v>19</v>
      </c>
      <c r="T104" s="86" t="s">
        <v>124</v>
      </c>
    </row>
    <row r="105" spans="1:20" x14ac:dyDescent="0.2">
      <c r="A105" s="111" t="s">
        <v>125</v>
      </c>
      <c r="B105" s="26">
        <v>17023</v>
      </c>
      <c r="C105" s="27">
        <v>305</v>
      </c>
      <c r="D105" s="27">
        <v>6632</v>
      </c>
      <c r="E105" s="27">
        <v>1499</v>
      </c>
      <c r="F105" s="27">
        <v>375</v>
      </c>
      <c r="G105" s="27">
        <v>994</v>
      </c>
      <c r="H105" s="27">
        <v>445</v>
      </c>
      <c r="I105" s="27">
        <v>463</v>
      </c>
      <c r="J105" s="28">
        <v>560</v>
      </c>
      <c r="K105" s="29">
        <v>659</v>
      </c>
      <c r="L105" s="27">
        <v>416</v>
      </c>
      <c r="M105" s="27">
        <v>884</v>
      </c>
      <c r="N105" s="27">
        <v>1494</v>
      </c>
      <c r="O105" s="27">
        <v>731</v>
      </c>
      <c r="P105" s="27">
        <v>498</v>
      </c>
      <c r="Q105" s="27">
        <v>126</v>
      </c>
      <c r="R105" s="27">
        <v>715</v>
      </c>
      <c r="S105" s="27">
        <v>227</v>
      </c>
      <c r="T105" s="86" t="s">
        <v>125</v>
      </c>
    </row>
    <row r="106" spans="1:20" ht="18" customHeight="1" x14ac:dyDescent="0.2">
      <c r="A106" s="112" t="s">
        <v>126</v>
      </c>
      <c r="B106" s="61"/>
      <c r="C106" s="62"/>
      <c r="D106" s="62"/>
      <c r="E106" s="62"/>
      <c r="F106" s="62"/>
      <c r="G106" s="62"/>
      <c r="H106" s="62"/>
      <c r="I106" s="62"/>
      <c r="J106" s="63"/>
      <c r="K106" s="64"/>
      <c r="L106" s="62"/>
      <c r="M106" s="62"/>
      <c r="N106" s="62"/>
      <c r="O106" s="62"/>
      <c r="P106" s="62"/>
      <c r="Q106" s="62"/>
      <c r="R106" s="62"/>
      <c r="S106" s="62"/>
      <c r="T106" s="112" t="s">
        <v>126</v>
      </c>
    </row>
    <row r="107" spans="1:20" x14ac:dyDescent="0.2">
      <c r="A107" s="113" t="s">
        <v>82</v>
      </c>
      <c r="B107" s="61"/>
      <c r="C107" s="62"/>
      <c r="D107" s="62"/>
      <c r="E107" s="62"/>
      <c r="F107" s="62"/>
      <c r="G107" s="62"/>
      <c r="H107" s="62"/>
      <c r="I107" s="62"/>
      <c r="J107" s="63"/>
      <c r="K107" s="64"/>
      <c r="L107" s="62"/>
      <c r="M107" s="62"/>
      <c r="N107" s="62"/>
      <c r="O107" s="62"/>
      <c r="P107" s="62"/>
      <c r="Q107" s="62"/>
      <c r="R107" s="62"/>
      <c r="S107" s="62"/>
      <c r="T107" s="113" t="s">
        <v>82</v>
      </c>
    </row>
    <row r="108" spans="1:20" x14ac:dyDescent="0.2">
      <c r="A108" s="114" t="s">
        <v>74</v>
      </c>
      <c r="B108" s="26">
        <v>1246</v>
      </c>
      <c r="C108" s="27">
        <v>13</v>
      </c>
      <c r="D108" s="27">
        <v>110</v>
      </c>
      <c r="E108" s="27">
        <v>309</v>
      </c>
      <c r="F108" s="27">
        <v>30</v>
      </c>
      <c r="G108" s="27">
        <v>119</v>
      </c>
      <c r="H108" s="27">
        <v>17</v>
      </c>
      <c r="I108" s="27">
        <v>23</v>
      </c>
      <c r="J108" s="28">
        <v>66</v>
      </c>
      <c r="K108" s="29">
        <v>75</v>
      </c>
      <c r="L108" s="27">
        <v>23</v>
      </c>
      <c r="M108" s="27">
        <v>33</v>
      </c>
      <c r="N108" s="27">
        <v>89</v>
      </c>
      <c r="O108" s="27">
        <v>35</v>
      </c>
      <c r="P108" s="27">
        <v>151</v>
      </c>
      <c r="Q108" s="27">
        <v>17</v>
      </c>
      <c r="R108" s="27">
        <v>127</v>
      </c>
      <c r="S108" s="27">
        <v>9</v>
      </c>
      <c r="T108" s="114" t="s">
        <v>74</v>
      </c>
    </row>
    <row r="109" spans="1:20" x14ac:dyDescent="0.2">
      <c r="A109" s="114" t="s">
        <v>75</v>
      </c>
      <c r="B109" s="26">
        <v>20792</v>
      </c>
      <c r="C109" s="27">
        <v>363</v>
      </c>
      <c r="D109" s="27">
        <v>2518</v>
      </c>
      <c r="E109" s="27">
        <v>4791</v>
      </c>
      <c r="F109" s="27">
        <v>445</v>
      </c>
      <c r="G109" s="27">
        <v>1813</v>
      </c>
      <c r="H109" s="27">
        <v>260</v>
      </c>
      <c r="I109" s="27">
        <v>378</v>
      </c>
      <c r="J109" s="28">
        <v>1539</v>
      </c>
      <c r="K109" s="29">
        <v>819</v>
      </c>
      <c r="L109" s="27">
        <v>464</v>
      </c>
      <c r="M109" s="27">
        <v>628</v>
      </c>
      <c r="N109" s="27">
        <v>1884</v>
      </c>
      <c r="O109" s="27">
        <v>469</v>
      </c>
      <c r="P109" s="27">
        <v>2421</v>
      </c>
      <c r="Q109" s="27">
        <v>240</v>
      </c>
      <c r="R109" s="27">
        <v>1613</v>
      </c>
      <c r="S109" s="27">
        <v>147</v>
      </c>
      <c r="T109" s="114" t="s">
        <v>75</v>
      </c>
    </row>
    <row r="110" spans="1:20" x14ac:dyDescent="0.2">
      <c r="A110" s="114" t="s">
        <v>76</v>
      </c>
      <c r="B110" s="26">
        <v>60575</v>
      </c>
      <c r="C110" s="27">
        <v>1223</v>
      </c>
      <c r="D110" s="27">
        <v>6203</v>
      </c>
      <c r="E110" s="27">
        <v>15015</v>
      </c>
      <c r="F110" s="27">
        <v>1302</v>
      </c>
      <c r="G110" s="27">
        <v>5598</v>
      </c>
      <c r="H110" s="27">
        <v>785</v>
      </c>
      <c r="I110" s="27">
        <v>1294</v>
      </c>
      <c r="J110" s="28">
        <v>4454</v>
      </c>
      <c r="K110" s="29">
        <v>2543</v>
      </c>
      <c r="L110" s="27">
        <v>1421</v>
      </c>
      <c r="M110" s="27">
        <v>1892</v>
      </c>
      <c r="N110" s="27">
        <v>5090</v>
      </c>
      <c r="O110" s="27">
        <v>1194</v>
      </c>
      <c r="P110" s="27">
        <v>6559</v>
      </c>
      <c r="Q110" s="27">
        <v>832</v>
      </c>
      <c r="R110" s="27">
        <v>4745</v>
      </c>
      <c r="S110" s="27">
        <v>425</v>
      </c>
      <c r="T110" s="114" t="s">
        <v>76</v>
      </c>
    </row>
    <row r="111" spans="1:20" x14ac:dyDescent="0.2">
      <c r="A111" s="114" t="s">
        <v>77</v>
      </c>
      <c r="B111" s="12">
        <v>13273</v>
      </c>
      <c r="C111" s="13" t="s">
        <v>71</v>
      </c>
      <c r="D111" s="27">
        <v>1097</v>
      </c>
      <c r="E111" s="27">
        <v>3869</v>
      </c>
      <c r="F111" s="27">
        <v>52</v>
      </c>
      <c r="G111" s="27">
        <v>1336</v>
      </c>
      <c r="H111" s="27">
        <v>190</v>
      </c>
      <c r="I111" s="27">
        <v>231</v>
      </c>
      <c r="J111" s="28">
        <v>747</v>
      </c>
      <c r="K111" s="29">
        <v>1248</v>
      </c>
      <c r="L111" s="27">
        <v>617</v>
      </c>
      <c r="M111" s="27">
        <v>897</v>
      </c>
      <c r="N111" s="27">
        <v>392</v>
      </c>
      <c r="O111" s="121" t="s">
        <v>128</v>
      </c>
      <c r="P111" s="27">
        <v>1941</v>
      </c>
      <c r="Q111" s="27">
        <v>165</v>
      </c>
      <c r="R111" s="27">
        <v>407</v>
      </c>
      <c r="S111" s="27">
        <v>84</v>
      </c>
      <c r="T111" s="114" t="s">
        <v>77</v>
      </c>
    </row>
    <row r="112" spans="1:20" x14ac:dyDescent="0.2">
      <c r="A112" s="113" t="s">
        <v>78</v>
      </c>
      <c r="B112" s="26">
        <v>1749686</v>
      </c>
      <c r="C112" s="27">
        <v>8328</v>
      </c>
      <c r="D112" s="27">
        <v>329184</v>
      </c>
      <c r="E112" s="27">
        <v>595828</v>
      </c>
      <c r="F112" s="27">
        <v>24355</v>
      </c>
      <c r="G112" s="27">
        <v>92545</v>
      </c>
      <c r="H112" s="27">
        <v>17218</v>
      </c>
      <c r="I112" s="27">
        <v>29317</v>
      </c>
      <c r="J112" s="28">
        <v>94442</v>
      </c>
      <c r="K112" s="29">
        <v>52681</v>
      </c>
      <c r="L112" s="27">
        <v>34418</v>
      </c>
      <c r="M112" s="27">
        <v>44983</v>
      </c>
      <c r="N112" s="27">
        <v>118989</v>
      </c>
      <c r="O112" s="27">
        <v>32988</v>
      </c>
      <c r="P112" s="27">
        <v>156142</v>
      </c>
      <c r="Q112" s="27">
        <v>11181</v>
      </c>
      <c r="R112" s="27">
        <v>100099</v>
      </c>
      <c r="S112" s="27">
        <v>6988</v>
      </c>
      <c r="T112" s="113" t="s">
        <v>78</v>
      </c>
    </row>
    <row r="113" spans="1:20" x14ac:dyDescent="0.2">
      <c r="A113" s="114" t="s">
        <v>79</v>
      </c>
      <c r="B113" s="26">
        <v>1234825</v>
      </c>
      <c r="C113" s="27">
        <v>7356</v>
      </c>
      <c r="D113" s="27">
        <v>171035</v>
      </c>
      <c r="E113" s="27">
        <v>347452</v>
      </c>
      <c r="F113" s="27">
        <v>21068</v>
      </c>
      <c r="G113" s="27">
        <v>81143</v>
      </c>
      <c r="H113" s="27">
        <v>11079</v>
      </c>
      <c r="I113" s="27">
        <v>27151</v>
      </c>
      <c r="J113" s="28">
        <v>77628</v>
      </c>
      <c r="K113" s="29">
        <v>47822</v>
      </c>
      <c r="L113" s="27">
        <v>29998</v>
      </c>
      <c r="M113" s="27">
        <v>39765</v>
      </c>
      <c r="N113" s="27">
        <v>101226</v>
      </c>
      <c r="O113" s="27">
        <v>29229</v>
      </c>
      <c r="P113" s="27">
        <v>138761</v>
      </c>
      <c r="Q113" s="27">
        <v>9991</v>
      </c>
      <c r="R113" s="27">
        <v>87972</v>
      </c>
      <c r="S113" s="27">
        <v>6149</v>
      </c>
      <c r="T113" s="114" t="s">
        <v>79</v>
      </c>
    </row>
    <row r="114" spans="1:20" x14ac:dyDescent="0.2">
      <c r="A114" s="114" t="s">
        <v>80</v>
      </c>
      <c r="B114" s="26">
        <v>514861</v>
      </c>
      <c r="C114" s="27">
        <v>972</v>
      </c>
      <c r="D114" s="27">
        <v>158149</v>
      </c>
      <c r="E114" s="27">
        <v>248376</v>
      </c>
      <c r="F114" s="27">
        <v>3287</v>
      </c>
      <c r="G114" s="27">
        <v>11402</v>
      </c>
      <c r="H114" s="27">
        <v>6139</v>
      </c>
      <c r="I114" s="27">
        <v>2166</v>
      </c>
      <c r="J114" s="28">
        <v>16814</v>
      </c>
      <c r="K114" s="29">
        <v>4859</v>
      </c>
      <c r="L114" s="27">
        <v>4420</v>
      </c>
      <c r="M114" s="27">
        <v>5218</v>
      </c>
      <c r="N114" s="27">
        <v>17763</v>
      </c>
      <c r="O114" s="27">
        <v>3759</v>
      </c>
      <c r="P114" s="27">
        <v>17381</v>
      </c>
      <c r="Q114" s="27">
        <v>1190</v>
      </c>
      <c r="R114" s="27">
        <v>12127</v>
      </c>
      <c r="S114" s="27">
        <v>839</v>
      </c>
      <c r="T114" s="114" t="s">
        <v>80</v>
      </c>
    </row>
    <row r="115" spans="1:20" x14ac:dyDescent="0.2">
      <c r="A115" s="113" t="s">
        <v>81</v>
      </c>
      <c r="B115" s="26">
        <v>4607854</v>
      </c>
      <c r="C115" s="27">
        <v>28172</v>
      </c>
      <c r="D115" s="27">
        <v>589685</v>
      </c>
      <c r="E115" s="27">
        <v>1369727</v>
      </c>
      <c r="F115" s="27">
        <v>58003</v>
      </c>
      <c r="G115" s="27">
        <v>272634</v>
      </c>
      <c r="H115" s="27">
        <v>44654</v>
      </c>
      <c r="I115" s="27">
        <v>86087</v>
      </c>
      <c r="J115" s="28">
        <v>285741</v>
      </c>
      <c r="K115" s="29">
        <v>141854</v>
      </c>
      <c r="L115" s="27">
        <v>87698</v>
      </c>
      <c r="M115" s="27">
        <v>123100</v>
      </c>
      <c r="N115" s="27">
        <v>401987</v>
      </c>
      <c r="O115" s="27">
        <v>83756</v>
      </c>
      <c r="P115" s="27">
        <v>690290</v>
      </c>
      <c r="Q115" s="27">
        <v>29978</v>
      </c>
      <c r="R115" s="27">
        <v>299275</v>
      </c>
      <c r="S115" s="27">
        <v>15213</v>
      </c>
      <c r="T115" s="113" t="s">
        <v>81</v>
      </c>
    </row>
    <row r="116" spans="1:20" x14ac:dyDescent="0.2">
      <c r="A116" s="114" t="s">
        <v>79</v>
      </c>
      <c r="B116" s="26">
        <v>3588869</v>
      </c>
      <c r="C116" s="27">
        <v>26415</v>
      </c>
      <c r="D116" s="27">
        <v>324377</v>
      </c>
      <c r="E116" s="27">
        <v>842190</v>
      </c>
      <c r="F116" s="27">
        <v>51610</v>
      </c>
      <c r="G116" s="27">
        <v>249236</v>
      </c>
      <c r="H116" s="27">
        <v>35375</v>
      </c>
      <c r="I116" s="27">
        <v>81716</v>
      </c>
      <c r="J116" s="28">
        <v>248262</v>
      </c>
      <c r="K116" s="29">
        <v>130331</v>
      </c>
      <c r="L116" s="27">
        <v>78168</v>
      </c>
      <c r="M116" s="27">
        <v>111530</v>
      </c>
      <c r="N116" s="27">
        <v>364830</v>
      </c>
      <c r="O116" s="27">
        <v>76296</v>
      </c>
      <c r="P116" s="27">
        <v>654340</v>
      </c>
      <c r="Q116" s="27">
        <v>26980</v>
      </c>
      <c r="R116" s="27">
        <v>274259</v>
      </c>
      <c r="S116" s="27">
        <v>12954</v>
      </c>
      <c r="T116" s="114" t="s">
        <v>79</v>
      </c>
    </row>
    <row r="117" spans="1:20" x14ac:dyDescent="0.2">
      <c r="A117" s="114" t="s">
        <v>80</v>
      </c>
      <c r="B117" s="26">
        <v>1018985</v>
      </c>
      <c r="C117" s="27">
        <v>1757</v>
      </c>
      <c r="D117" s="27">
        <v>265308</v>
      </c>
      <c r="E117" s="27">
        <v>527537</v>
      </c>
      <c r="F117" s="27">
        <v>6393</v>
      </c>
      <c r="G117" s="27">
        <v>23398</v>
      </c>
      <c r="H117" s="27">
        <v>9279</v>
      </c>
      <c r="I117" s="27">
        <v>4371</v>
      </c>
      <c r="J117" s="28">
        <v>37479</v>
      </c>
      <c r="K117" s="29">
        <v>11523</v>
      </c>
      <c r="L117" s="27">
        <v>9530</v>
      </c>
      <c r="M117" s="27">
        <v>11570</v>
      </c>
      <c r="N117" s="27">
        <v>37157</v>
      </c>
      <c r="O117" s="27">
        <v>7460</v>
      </c>
      <c r="P117" s="27">
        <v>35950</v>
      </c>
      <c r="Q117" s="27">
        <v>2998</v>
      </c>
      <c r="R117" s="27">
        <v>25016</v>
      </c>
      <c r="S117" s="27">
        <v>2259</v>
      </c>
      <c r="T117" s="114" t="s">
        <v>80</v>
      </c>
    </row>
    <row r="118" spans="1:20" x14ac:dyDescent="0.2">
      <c r="A118" s="113" t="s">
        <v>83</v>
      </c>
      <c r="B118" s="37">
        <v>2.6</v>
      </c>
      <c r="C118" s="38">
        <v>3.3828049951999999</v>
      </c>
      <c r="D118" s="38">
        <v>1.7913537718000001</v>
      </c>
      <c r="E118" s="38">
        <v>2.2988630947000002</v>
      </c>
      <c r="F118" s="38">
        <v>2.3815643605000001</v>
      </c>
      <c r="G118" s="38">
        <v>2.9459614242000001</v>
      </c>
      <c r="H118" s="38">
        <v>2.5934487165000002</v>
      </c>
      <c r="I118" s="38">
        <v>2.9364191425000001</v>
      </c>
      <c r="J118" s="39">
        <v>3.0255712501000001</v>
      </c>
      <c r="K118" s="40">
        <v>2.6926975569999998</v>
      </c>
      <c r="L118" s="38">
        <v>2.5480271951</v>
      </c>
      <c r="M118" s="38">
        <v>2.7365893782000001</v>
      </c>
      <c r="N118" s="38">
        <v>3.3783543017</v>
      </c>
      <c r="O118" s="38">
        <v>2.5389838728999998</v>
      </c>
      <c r="P118" s="38">
        <v>4.4209117341999997</v>
      </c>
      <c r="Q118" s="38">
        <v>2.6811555317</v>
      </c>
      <c r="R118" s="38">
        <v>2.9897901078000002</v>
      </c>
      <c r="S118" s="38">
        <v>2.1770177447000001</v>
      </c>
      <c r="T118" s="113" t="s">
        <v>83</v>
      </c>
    </row>
    <row r="119" spans="1:20" x14ac:dyDescent="0.2">
      <c r="A119" s="11"/>
    </row>
  </sheetData>
  <mergeCells count="2">
    <mergeCell ref="A1:J1"/>
    <mergeCell ref="K1:T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&amp;C&amp;"Arial,Tučné"&amp;8Statistický průvodce obcemi Jihočeského kraje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10" ma:contentTypeDescription="Vytvoří nový dokument" ma:contentTypeScope="" ma:versionID="5cde91229998117e459178fad1badc22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a4237cdde5b8c726fef6af033685cbf8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6496DF-9339-48C6-88FF-532FA7AC297B}">
  <ds:schemaRefs>
    <ds:schemaRef ds:uri="http://schemas.microsoft.com/office/2006/documentManagement/types"/>
    <ds:schemaRef ds:uri="706d4909-85dc-4ad5-a043-c63c4da30c08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CE0FAC-B72A-422F-A522-C50A4E09B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FFDAF9-8AE3-4C25-B708-EFE03F22C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101</vt:lpstr>
      <vt:lpstr>'101'!Názvy_tisku</vt:lpstr>
      <vt:lpstr>'101'!Oblast_tisku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Dolejšová Petra</cp:lastModifiedBy>
  <cp:lastPrinted>2025-07-22T06:19:52Z</cp:lastPrinted>
  <dcterms:created xsi:type="dcterms:W3CDTF">2004-10-06T12:12:51Z</dcterms:created>
  <dcterms:modified xsi:type="dcterms:W3CDTF">2026-01-15T11:59:34Z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